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18\Admin Data Collection\Telecoms\"/>
    </mc:Choice>
  </mc:AlternateContent>
  <xr:revisionPtr revIDLastSave="0" documentId="13_ncr:1_{BC8006FD-E193-4C32-B20B-9547D6394E06}" xr6:coauthVersionLast="34" xr6:coauthVersionMax="34" xr10:uidLastSave="{00000000-0000-0000-0000-000000000000}"/>
  <bookViews>
    <workbookView xWindow="0" yWindow="0" windowWidth="19200" windowHeight="6960" activeTab="1" xr2:uid="{00000000-000D-0000-FFFF-FFFF00000000}"/>
  </bookViews>
  <sheets>
    <sheet name="Subscribtion and State Technolo" sheetId="1" r:id="rId1"/>
    <sheet name="Porting Activities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3" i="1" l="1"/>
  <c r="B5" i="2"/>
  <c r="C5" i="2"/>
  <c r="D5" i="2"/>
  <c r="E5" i="2"/>
  <c r="F5" i="2"/>
  <c r="D43" i="1"/>
  <c r="E43" i="1"/>
  <c r="F43" i="1"/>
  <c r="G43" i="1"/>
  <c r="H43" i="1"/>
  <c r="I43" i="1"/>
  <c r="J43" i="1"/>
  <c r="K43" i="1"/>
  <c r="L43" i="1"/>
  <c r="M43" i="1"/>
  <c r="N43" i="1"/>
  <c r="O43" i="1"/>
  <c r="P42" i="1"/>
  <c r="C42" i="1"/>
  <c r="B42" i="1" s="1"/>
  <c r="R42" i="1" s="1"/>
  <c r="P41" i="1"/>
  <c r="C41" i="1"/>
  <c r="P40" i="1"/>
  <c r="C40" i="1"/>
  <c r="P39" i="1"/>
  <c r="C39" i="1"/>
  <c r="P38" i="1"/>
  <c r="C38" i="1"/>
  <c r="P37" i="1"/>
  <c r="C37" i="1"/>
  <c r="P36" i="1"/>
  <c r="C36" i="1"/>
  <c r="P35" i="1"/>
  <c r="C35" i="1"/>
  <c r="P34" i="1"/>
  <c r="C34" i="1"/>
  <c r="P33" i="1"/>
  <c r="C33" i="1"/>
  <c r="P32" i="1"/>
  <c r="C32" i="1"/>
  <c r="P31" i="1"/>
  <c r="C31" i="1"/>
  <c r="P30" i="1"/>
  <c r="C30" i="1"/>
  <c r="P29" i="1"/>
  <c r="C29" i="1"/>
  <c r="P28" i="1"/>
  <c r="C28" i="1"/>
  <c r="P27" i="1"/>
  <c r="C27" i="1"/>
  <c r="P26" i="1"/>
  <c r="C26" i="1"/>
  <c r="P25" i="1"/>
  <c r="C25" i="1"/>
  <c r="P24" i="1"/>
  <c r="C24" i="1"/>
  <c r="P23" i="1"/>
  <c r="C23" i="1"/>
  <c r="P22" i="1"/>
  <c r="C22" i="1"/>
  <c r="P21" i="1"/>
  <c r="C21" i="1"/>
  <c r="P20" i="1"/>
  <c r="C20" i="1"/>
  <c r="P19" i="1"/>
  <c r="C19" i="1"/>
  <c r="P18" i="1"/>
  <c r="C18" i="1"/>
  <c r="P17" i="1"/>
  <c r="C17" i="1"/>
  <c r="P16" i="1"/>
  <c r="C16" i="1"/>
  <c r="P15" i="1"/>
  <c r="C15" i="1"/>
  <c r="P14" i="1"/>
  <c r="C14" i="1"/>
  <c r="C13" i="1"/>
  <c r="P13" i="1"/>
  <c r="P12" i="1"/>
  <c r="C12" i="1"/>
  <c r="P11" i="1"/>
  <c r="C11" i="1"/>
  <c r="P10" i="1"/>
  <c r="C10" i="1"/>
  <c r="C9" i="1"/>
  <c r="P9" i="1"/>
  <c r="C8" i="1"/>
  <c r="P8" i="1"/>
  <c r="C7" i="1"/>
  <c r="P7" i="1"/>
  <c r="P6" i="1"/>
  <c r="C6" i="1"/>
  <c r="C5" i="1"/>
  <c r="P5" i="1"/>
  <c r="AH43" i="1"/>
  <c r="V43" i="1"/>
  <c r="W43" i="1"/>
  <c r="X43" i="1"/>
  <c r="Y43" i="1"/>
  <c r="Z43" i="1"/>
  <c r="AA43" i="1"/>
  <c r="AB43" i="1"/>
  <c r="AC43" i="1"/>
  <c r="AD43" i="1"/>
  <c r="AE43" i="1"/>
  <c r="AF43" i="1"/>
  <c r="AG42" i="1"/>
  <c r="U42" i="1"/>
  <c r="AG41" i="1"/>
  <c r="U41" i="1"/>
  <c r="AG40" i="1"/>
  <c r="U40" i="1"/>
  <c r="AG39" i="1"/>
  <c r="U39" i="1"/>
  <c r="AG38" i="1"/>
  <c r="U38" i="1"/>
  <c r="AG37" i="1"/>
  <c r="U37" i="1"/>
  <c r="AG36" i="1"/>
  <c r="U36" i="1"/>
  <c r="U35" i="1"/>
  <c r="AG35" i="1"/>
  <c r="AG34" i="1"/>
  <c r="U34" i="1"/>
  <c r="AG33" i="1"/>
  <c r="U33" i="1"/>
  <c r="AG32" i="1"/>
  <c r="U32" i="1"/>
  <c r="AG31" i="1"/>
  <c r="U31" i="1"/>
  <c r="AG30" i="1"/>
  <c r="U30" i="1"/>
  <c r="AG29" i="1"/>
  <c r="U29" i="1"/>
  <c r="AG28" i="1"/>
  <c r="U28" i="1"/>
  <c r="AG27" i="1"/>
  <c r="U27" i="1"/>
  <c r="AG26" i="1"/>
  <c r="U26" i="1"/>
  <c r="AG25" i="1"/>
  <c r="U25" i="1"/>
  <c r="AG24" i="1"/>
  <c r="U24" i="1"/>
  <c r="AG23" i="1"/>
  <c r="U23" i="1"/>
  <c r="AG22" i="1"/>
  <c r="U22" i="1"/>
  <c r="AG21" i="1"/>
  <c r="U21" i="1"/>
  <c r="AG20" i="1"/>
  <c r="U20" i="1"/>
  <c r="AG19" i="1"/>
  <c r="U19" i="1"/>
  <c r="AG18" i="1"/>
  <c r="U18" i="1"/>
  <c r="AG17" i="1"/>
  <c r="U17" i="1"/>
  <c r="AG16" i="1"/>
  <c r="U16" i="1"/>
  <c r="AG15" i="1"/>
  <c r="U15" i="1"/>
  <c r="AG14" i="1"/>
  <c r="U14" i="1"/>
  <c r="AG13" i="1"/>
  <c r="U13" i="1"/>
  <c r="AG12" i="1"/>
  <c r="U12" i="1"/>
  <c r="AG11" i="1"/>
  <c r="U11" i="1"/>
  <c r="AG10" i="1"/>
  <c r="U10" i="1"/>
  <c r="AG9" i="1"/>
  <c r="U9" i="1"/>
  <c r="U8" i="1"/>
  <c r="AG8" i="1"/>
  <c r="U7" i="1"/>
  <c r="AG7" i="1"/>
  <c r="U6" i="1"/>
  <c r="AG6" i="1"/>
  <c r="U5" i="1"/>
  <c r="AG5" i="1"/>
  <c r="B13" i="1" l="1"/>
  <c r="R13" i="1" s="1"/>
  <c r="B14" i="1"/>
  <c r="R14" i="1" s="1"/>
  <c r="B16" i="1"/>
  <c r="R16" i="1" s="1"/>
  <c r="B20" i="1"/>
  <c r="R20" i="1" s="1"/>
  <c r="B22" i="1"/>
  <c r="R22" i="1" s="1"/>
  <c r="B24" i="1"/>
  <c r="R24" i="1" s="1"/>
  <c r="B26" i="1"/>
  <c r="R26" i="1" s="1"/>
  <c r="B28" i="1"/>
  <c r="R28" i="1" s="1"/>
  <c r="B30" i="1"/>
  <c r="R30" i="1" s="1"/>
  <c r="B32" i="1"/>
  <c r="R32" i="1" s="1"/>
  <c r="B34" i="1"/>
  <c r="R34" i="1" s="1"/>
  <c r="B36" i="1"/>
  <c r="R36" i="1" s="1"/>
  <c r="B38" i="1"/>
  <c r="R38" i="1" s="1"/>
  <c r="B40" i="1"/>
  <c r="R40" i="1" s="1"/>
  <c r="P43" i="1"/>
  <c r="T5" i="1"/>
  <c r="AI5" i="1" s="1"/>
  <c r="T7" i="1"/>
  <c r="AI7" i="1" s="1"/>
  <c r="C43" i="1"/>
  <c r="B15" i="1"/>
  <c r="R15" i="1" s="1"/>
  <c r="B17" i="1"/>
  <c r="R17" i="1" s="1"/>
  <c r="B21" i="1"/>
  <c r="R21" i="1" s="1"/>
  <c r="B23" i="1"/>
  <c r="R23" i="1" s="1"/>
  <c r="B25" i="1"/>
  <c r="R25" i="1" s="1"/>
  <c r="B27" i="1"/>
  <c r="R27" i="1" s="1"/>
  <c r="B29" i="1"/>
  <c r="R29" i="1" s="1"/>
  <c r="B31" i="1"/>
  <c r="R31" i="1" s="1"/>
  <c r="B33" i="1"/>
  <c r="R33" i="1" s="1"/>
  <c r="B35" i="1"/>
  <c r="R35" i="1" s="1"/>
  <c r="B37" i="1"/>
  <c r="R37" i="1" s="1"/>
  <c r="B39" i="1"/>
  <c r="R39" i="1" s="1"/>
  <c r="B41" i="1"/>
  <c r="R41" i="1" s="1"/>
  <c r="B9" i="1"/>
  <c r="R9" i="1" s="1"/>
  <c r="B8" i="1"/>
  <c r="R8" i="1" s="1"/>
  <c r="B7" i="1"/>
  <c r="R7" i="1" s="1"/>
  <c r="B5" i="1"/>
  <c r="T8" i="1"/>
  <c r="AI8" i="1" s="1"/>
  <c r="B19" i="1"/>
  <c r="R19" i="1" s="1"/>
  <c r="B11" i="1"/>
  <c r="R11" i="1" s="1"/>
  <c r="B6" i="1"/>
  <c r="B18" i="1"/>
  <c r="R18" i="1" s="1"/>
  <c r="B10" i="1"/>
  <c r="R10" i="1" s="1"/>
  <c r="B12" i="1"/>
  <c r="R12" i="1" s="1"/>
  <c r="T21" i="1"/>
  <c r="AI21" i="1" s="1"/>
  <c r="T10" i="1"/>
  <c r="AI10" i="1" s="1"/>
  <c r="T12" i="1"/>
  <c r="AI12" i="1" s="1"/>
  <c r="T14" i="1"/>
  <c r="AI14" i="1" s="1"/>
  <c r="T16" i="1"/>
  <c r="AI16" i="1" s="1"/>
  <c r="T18" i="1"/>
  <c r="T20" i="1"/>
  <c r="AI20" i="1" s="1"/>
  <c r="AG43" i="1"/>
  <c r="T6" i="1"/>
  <c r="T23" i="1"/>
  <c r="T25" i="1"/>
  <c r="T27" i="1"/>
  <c r="T29" i="1"/>
  <c r="T31" i="1"/>
  <c r="T33" i="1"/>
  <c r="T35" i="1"/>
  <c r="T37" i="1"/>
  <c r="T39" i="1"/>
  <c r="T41" i="1"/>
  <c r="AI18" i="1"/>
  <c r="T9" i="1"/>
  <c r="T11" i="1"/>
  <c r="T13" i="1"/>
  <c r="T15" i="1"/>
  <c r="T17" i="1"/>
  <c r="T19" i="1"/>
  <c r="T24" i="1"/>
  <c r="T26" i="1"/>
  <c r="T28" i="1"/>
  <c r="T30" i="1"/>
  <c r="T32" i="1"/>
  <c r="T34" i="1"/>
  <c r="T36" i="1"/>
  <c r="T38" i="1"/>
  <c r="T42" i="1"/>
  <c r="U43" i="1"/>
  <c r="T40" i="1"/>
  <c r="T22" i="1"/>
  <c r="R6" i="1" l="1"/>
  <c r="B43" i="1"/>
  <c r="R43" i="1" s="1"/>
  <c r="R5" i="1"/>
  <c r="AI22" i="1"/>
  <c r="AI32" i="1"/>
  <c r="AI13" i="1"/>
  <c r="AI40" i="1"/>
  <c r="AI36" i="1"/>
  <c r="AI28" i="1"/>
  <c r="AI17" i="1"/>
  <c r="AI9" i="1"/>
  <c r="AI37" i="1"/>
  <c r="AI29" i="1"/>
  <c r="AI6" i="1"/>
  <c r="AI38" i="1"/>
  <c r="AI19" i="1"/>
  <c r="AI11" i="1"/>
  <c r="AI39" i="1"/>
  <c r="AI31" i="1"/>
  <c r="AI23" i="1"/>
  <c r="AI42" i="1"/>
  <c r="AI24" i="1"/>
  <c r="AI41" i="1"/>
  <c r="AI33" i="1"/>
  <c r="AI25" i="1"/>
  <c r="AI30" i="1"/>
  <c r="AI34" i="1"/>
  <c r="AI26" i="1"/>
  <c r="AI15" i="1"/>
  <c r="AI35" i="1"/>
  <c r="AI27" i="1"/>
  <c r="T43" i="1"/>
  <c r="S6" i="1" l="1"/>
  <c r="S5" i="1"/>
  <c r="S43" i="1"/>
  <c r="S42" i="1"/>
  <c r="S20" i="1"/>
  <c r="S28" i="1"/>
  <c r="S36" i="1"/>
  <c r="S17" i="1"/>
  <c r="S27" i="1"/>
  <c r="S35" i="1"/>
  <c r="S32" i="1"/>
  <c r="S23" i="1"/>
  <c r="S16" i="1"/>
  <c r="S26" i="1"/>
  <c r="S34" i="1"/>
  <c r="S15" i="1"/>
  <c r="S25" i="1"/>
  <c r="S33" i="1"/>
  <c r="S24" i="1"/>
  <c r="S39" i="1"/>
  <c r="S13" i="1"/>
  <c r="S22" i="1"/>
  <c r="S30" i="1"/>
  <c r="S38" i="1"/>
  <c r="S21" i="1"/>
  <c r="S29" i="1"/>
  <c r="S37" i="1"/>
  <c r="S14" i="1"/>
  <c r="S40" i="1"/>
  <c r="S31" i="1"/>
  <c r="AJ40" i="1"/>
  <c r="AJ5" i="1"/>
  <c r="S8" i="1"/>
  <c r="S11" i="1"/>
  <c r="S18" i="1"/>
  <c r="S41" i="1"/>
  <c r="S12" i="1"/>
  <c r="S19" i="1"/>
  <c r="S7" i="1"/>
  <c r="S9" i="1"/>
  <c r="S10" i="1"/>
  <c r="AJ29" i="1"/>
  <c r="AJ42" i="1"/>
  <c r="AJ15" i="1"/>
  <c r="AJ34" i="1"/>
  <c r="AJ31" i="1"/>
  <c r="AJ9" i="1"/>
  <c r="AJ25" i="1"/>
  <c r="AJ11" i="1"/>
  <c r="AJ28" i="1"/>
  <c r="AJ27" i="1"/>
  <c r="AJ41" i="1"/>
  <c r="AJ38" i="1"/>
  <c r="AJ43" i="1"/>
  <c r="AI43" i="1"/>
  <c r="AJ14" i="1"/>
  <c r="AJ12" i="1"/>
  <c r="AJ10" i="1"/>
  <c r="AJ20" i="1"/>
  <c r="AJ21" i="1"/>
  <c r="AJ18" i="1"/>
  <c r="AJ8" i="1"/>
  <c r="AJ7" i="1"/>
  <c r="AJ16" i="1"/>
  <c r="AJ35" i="1"/>
  <c r="AJ26" i="1"/>
  <c r="AJ30" i="1"/>
  <c r="AJ33" i="1"/>
  <c r="AJ24" i="1"/>
  <c r="AJ23" i="1"/>
  <c r="AJ39" i="1"/>
  <c r="AJ19" i="1"/>
  <c r="AJ6" i="1"/>
  <c r="AJ37" i="1"/>
  <c r="AJ17" i="1"/>
  <c r="AJ36" i="1"/>
  <c r="AJ13" i="1"/>
  <c r="AJ22" i="1"/>
  <c r="AJ32" i="1"/>
</calcChain>
</file>

<file path=xl/sharedStrings.xml><?xml version="1.0" encoding="utf-8"?>
<sst xmlns="http://schemas.openxmlformats.org/spreadsheetml/2006/main" count="102" uniqueCount="80">
  <si>
    <t>GSM+Others</t>
  </si>
  <si>
    <t>Total GSM</t>
  </si>
  <si>
    <t>MTN</t>
  </si>
  <si>
    <t>GLO</t>
  </si>
  <si>
    <t>AIRTEL</t>
  </si>
  <si>
    <t>EMTS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</si>
  <si>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</si>
  <si>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</si>
  <si>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</si>
  <si>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</si>
  <si>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</si>
  <si>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</si>
  <si>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</si>
  <si>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</si>
  <si>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</si>
  <si>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</si>
  <si>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</si>
  <si>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</si>
  <si>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</si>
  <si>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</si>
  <si>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</si>
  <si>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</si>
  <si>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</si>
  <si>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</si>
  <si>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</si>
  <si>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</si>
  <si>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KASTINA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</si>
  <si>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</si>
  <si>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</si>
  <si>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</si>
  <si>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</si>
  <si>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</si>
  <si>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</si>
  <si>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</si>
  <si>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</si>
  <si>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</si>
  <si>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</si>
  <si>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</si>
  <si>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</si>
  <si>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</si>
  <si>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</si>
  <si>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</si>
  <si>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</si>
  <si>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OTHERS (Undefined)</t>
  </si>
  <si>
    <t>TOTAL</t>
  </si>
  <si>
    <t>MULTILINKS</t>
  </si>
  <si>
    <t>VISAFONE</t>
  </si>
  <si>
    <t>IPNX</t>
  </si>
  <si>
    <t>MTN FIXED</t>
  </si>
  <si>
    <t>21ST CENT</t>
  </si>
  <si>
    <t>SMILE</t>
  </si>
  <si>
    <t>NTEL</t>
  </si>
  <si>
    <t xml:space="preserve"> per State Q1 2018</t>
  </si>
  <si>
    <t>Qtr on Qtr % Growth in Active</t>
  </si>
  <si>
    <t xml:space="preserve"> Internet (Q1 2018- Q2 2018)</t>
  </si>
  <si>
    <t xml:space="preserve">% Share of Total States </t>
  </si>
  <si>
    <t>in Active Internet Q2 2018</t>
  </si>
  <si>
    <t>Total Active Internet</t>
  </si>
  <si>
    <t>STATE</t>
  </si>
  <si>
    <t xml:space="preserve">Total Active Voice </t>
  </si>
  <si>
    <t>Active Voice per</t>
  </si>
  <si>
    <t>% Growth in Active</t>
  </si>
  <si>
    <t xml:space="preserve">%  Share of Total States </t>
  </si>
  <si>
    <t>GLO FIXED</t>
  </si>
  <si>
    <t xml:space="preserve"> State (Q1 2018)</t>
  </si>
  <si>
    <t>Voice (Q1 2018- Q2 2018)</t>
  </si>
  <si>
    <t>Active Voice per State (q2 2018)- GSM</t>
  </si>
  <si>
    <t>per State (q2 2018)</t>
  </si>
  <si>
    <t>in Active Voice Q2 2018</t>
  </si>
  <si>
    <t>Total  Active Internet Per State Q2 2018</t>
  </si>
  <si>
    <t>PORTING ACTIVITIES</t>
  </si>
  <si>
    <t>Cumulative Port-In</t>
  </si>
  <si>
    <t>Cumulative Port-Out</t>
  </si>
  <si>
    <t>Total Porting Activities</t>
  </si>
  <si>
    <t>Mobile (GSM)</t>
  </si>
  <si>
    <t>Fixed / Fixed Wireless (Others)</t>
  </si>
  <si>
    <t>Total Number of Active Internet Subscriptions Per State</t>
  </si>
  <si>
    <t>Total Number of Active Voice Subscriptions Per State</t>
  </si>
  <si>
    <t>VOIP</t>
  </si>
  <si>
    <t>Total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</si>
</sst>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orbel"/>
      <family val="2"/>
    </font>
    <font>
      <b/>
      <sz val="11"/>
      <color rgb="FFFF0000"/>
      <name val="Corbel"/>
      <family val="2"/>
    </font>
    <font>
      <b/>
      <i/>
      <sz val="11"/>
      <color theme="0"/>
      <name val="Corbel"/>
      <family val="2"/>
    </font>
    <font>
      <sz val="11"/>
      <color theme="1"/>
      <name val="Corbel"/>
      <family val="2"/>
    </font>
    <font>
      <sz val="11"/>
      <color rgb="FFFF0000"/>
      <name val="Corbel"/>
      <family val="2"/>
    </font>
    <font>
      <b/>
      <sz val="14"/>
      <name val="Corbe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orbe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2" fontId="5" fillId="3" borderId="1" xfId="0" applyNumberFormat="1" applyFont="1" applyFill="1" applyBorder="1"/>
    <xf numFmtId="0" fontId="2" fillId="3" borderId="5" xfId="0" applyFont="1" applyFill="1" applyBorder="1" applyAlignment="1">
      <alignment horizontal="center"/>
    </xf>
    <xf numFmtId="0" fontId="0" fillId="4" borderId="1" xfId="0" applyFill="1" applyBorder="1"/>
    <xf numFmtId="0" fontId="7" fillId="5" borderId="2" xfId="0" applyFont="1" applyFill="1" applyBorder="1" applyAlignment="1">
      <alignment vertical="center"/>
    </xf>
    <xf numFmtId="164" fontId="6" fillId="3" borderId="1" xfId="1" applyNumberFormat="1" applyFont="1" applyFill="1" applyBorder="1"/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5" fontId="6" fillId="3" borderId="1" xfId="0" applyNumberFormat="1" applyFont="1" applyFill="1" applyBorder="1"/>
    <xf numFmtId="43" fontId="5" fillId="3" borderId="1" xfId="0" applyNumberFormat="1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0" fontId="0" fillId="0" borderId="1" xfId="0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165" fontId="0" fillId="0" borderId="1" xfId="1" applyNumberFormat="1" applyFont="1" applyBorder="1"/>
    <xf numFmtId="165" fontId="5" fillId="0" borderId="1" xfId="1" applyNumberFormat="1" applyFont="1" applyBorder="1"/>
    <xf numFmtId="0" fontId="5" fillId="0" borderId="3" xfId="0" applyFont="1" applyBorder="1"/>
    <xf numFmtId="0" fontId="2" fillId="2" borderId="3" xfId="0" applyFont="1" applyFill="1" applyBorder="1"/>
    <xf numFmtId="164" fontId="2" fillId="4" borderId="14" xfId="1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4" fontId="9" fillId="2" borderId="14" xfId="1" applyNumberFormat="1" applyFont="1" applyFill="1" applyBorder="1" applyAlignment="1">
      <alignment horizontal="center"/>
    </xf>
    <xf numFmtId="164" fontId="5" fillId="0" borderId="14" xfId="1" applyNumberFormat="1" applyFont="1" applyBorder="1"/>
    <xf numFmtId="2" fontId="5" fillId="3" borderId="15" xfId="0" applyNumberFormat="1" applyFont="1" applyFill="1" applyBorder="1"/>
    <xf numFmtId="164" fontId="2" fillId="2" borderId="16" xfId="1" applyNumberFormat="1" applyFont="1" applyFill="1" applyBorder="1"/>
    <xf numFmtId="164" fontId="2" fillId="2" borderId="17" xfId="1" applyNumberFormat="1" applyFont="1" applyFill="1" applyBorder="1"/>
    <xf numFmtId="164" fontId="3" fillId="2" borderId="17" xfId="1" applyNumberFormat="1" applyFont="1" applyFill="1" applyBorder="1"/>
    <xf numFmtId="43" fontId="5" fillId="2" borderId="17" xfId="0" applyNumberFormat="1" applyFont="1" applyFill="1" applyBorder="1" applyAlignment="1">
      <alignment horizontal="center"/>
    </xf>
    <xf numFmtId="2" fontId="5" fillId="2" borderId="18" xfId="0" applyNumberFormat="1" applyFont="1" applyFill="1" applyBorder="1"/>
    <xf numFmtId="0" fontId="7" fillId="5" borderId="13" xfId="0" applyFont="1" applyFill="1" applyBorder="1" applyAlignment="1">
      <alignment vertical="center"/>
    </xf>
    <xf numFmtId="2" fontId="5" fillId="3" borderId="3" xfId="0" applyNumberFormat="1" applyFont="1" applyFill="1" applyBorder="1"/>
    <xf numFmtId="2" fontId="5" fillId="2" borderId="19" xfId="0" applyNumberFormat="1" applyFont="1" applyFill="1" applyBorder="1"/>
    <xf numFmtId="164" fontId="5" fillId="0" borderId="21" xfId="1" applyNumberFormat="1" applyFont="1" applyBorder="1"/>
    <xf numFmtId="164" fontId="6" fillId="3" borderId="0" xfId="1" applyNumberFormat="1" applyFont="1" applyFill="1" applyBorder="1"/>
    <xf numFmtId="2" fontId="5" fillId="2" borderId="17" xfId="0" applyNumberFormat="1" applyFont="1" applyFill="1" applyBorder="1"/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4" borderId="4" xfId="1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2" fillId="2" borderId="14" xfId="1" applyNumberFormat="1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2" fillId="4" borderId="20" xfId="1" applyNumberFormat="1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horizontal="center" vertical="center"/>
    </xf>
    <xf numFmtId="164" fontId="4" fillId="2" borderId="10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3"/>
  <sheetViews>
    <sheetView zoomScale="50" zoomScaleNormal="50" workbookViewId="0">
      <pane xSplit="1" ySplit="4" topLeftCell="U5" activePane="bottomRight" state="frozen"/>
      <selection pane="topRight" activeCell="B1" sqref="B1"/>
      <selection pane="bottomLeft" activeCell="A5" sqref="A5"/>
      <selection pane="bottomRight" activeCell="R5" sqref="R5"/>
    </sheetView>
  </sheetViews>
  <sheetFormatPr defaultRowHeight="14.5" x14ac:dyDescent="0.35"/>
  <cols>
    <col min="1" max="1" width="20" bestFit="1" customWidth="1"/>
    <col min="2" max="2" width="25.453125" bestFit="1" customWidth="1"/>
    <col min="3" max="3" width="17.1796875" bestFit="1" customWidth="1"/>
    <col min="4" max="4" width="16.1796875" bestFit="1" customWidth="1"/>
    <col min="5" max="5" width="16.26953125" bestFit="1" customWidth="1"/>
    <col min="6" max="6" width="15.81640625" bestFit="1" customWidth="1"/>
    <col min="7" max="7" width="16.26953125" bestFit="1" customWidth="1"/>
    <col min="8" max="8" width="13.7265625" bestFit="1" customWidth="1"/>
    <col min="9" max="9" width="12.26953125" bestFit="1" customWidth="1"/>
    <col min="10" max="10" width="10.1796875" bestFit="1" customWidth="1"/>
    <col min="11" max="11" width="12.26953125" bestFit="1" customWidth="1"/>
    <col min="12" max="12" width="11.7265625" bestFit="1" customWidth="1"/>
    <col min="13" max="13" width="11.54296875" customWidth="1"/>
    <col min="14" max="14" width="11.1796875" bestFit="1" customWidth="1"/>
    <col min="15" max="15" width="11" bestFit="1" customWidth="1"/>
    <col min="16" max="16" width="12.453125" bestFit="1" customWidth="1"/>
    <col min="17" max="17" width="20.54296875" bestFit="1" customWidth="1"/>
    <col min="18" max="19" width="31.1796875" bestFit="1" customWidth="1"/>
    <col min="20" max="20" width="25.54296875" bestFit="1" customWidth="1"/>
    <col min="21" max="21" width="15.1796875" bestFit="1" customWidth="1"/>
    <col min="22" max="22" width="20.81640625" bestFit="1" customWidth="1"/>
    <col min="23" max="23" width="29.1796875" bestFit="1" customWidth="1"/>
    <col min="24" max="24" width="25.453125" bestFit="1" customWidth="1"/>
    <col min="25" max="25" width="14" bestFit="1" customWidth="1"/>
    <col min="26" max="26" width="13.7265625" bestFit="1" customWidth="1"/>
    <col min="27" max="27" width="11.7265625" bestFit="1" customWidth="1"/>
    <col min="28" max="28" width="10.1796875" bestFit="1" customWidth="1"/>
    <col min="29" max="29" width="12.54296875" bestFit="1" customWidth="1"/>
    <col min="30" max="30" width="12.26953125" bestFit="1" customWidth="1"/>
    <col min="31" max="31" width="12.453125" bestFit="1" customWidth="1"/>
    <col min="32" max="32" width="11.54296875" bestFit="1" customWidth="1"/>
    <col min="33" max="33" width="12.1796875" bestFit="1" customWidth="1"/>
    <col min="34" max="34" width="20.81640625" bestFit="1" customWidth="1"/>
    <col min="35" max="35" width="29.54296875" bestFit="1" customWidth="1"/>
    <col min="36" max="36" width="25.7265625" bestFit="1" customWidth="1"/>
  </cols>
  <sheetData>
    <row r="1" spans="1:37" s="7" customFormat="1" ht="18.5" x14ac:dyDescent="0.35">
      <c r="A1" s="38" t="s">
        <v>58</v>
      </c>
      <c r="B1" s="40" t="s">
        <v>77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0" t="s">
        <v>76</v>
      </c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9"/>
      <c r="AK1" s="32"/>
    </row>
    <row r="2" spans="1:37" x14ac:dyDescent="0.35">
      <c r="A2" s="38"/>
      <c r="B2" s="22" t="s">
        <v>59</v>
      </c>
      <c r="C2" s="50" t="s">
        <v>66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3"/>
      <c r="Q2" s="3" t="s">
        <v>60</v>
      </c>
      <c r="R2" s="3" t="s">
        <v>61</v>
      </c>
      <c r="S2" s="9" t="s">
        <v>62</v>
      </c>
      <c r="T2" s="52" t="s">
        <v>69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53"/>
      <c r="AH2" s="5" t="s">
        <v>57</v>
      </c>
      <c r="AI2" s="3" t="s">
        <v>53</v>
      </c>
      <c r="AJ2" s="23" t="s">
        <v>55</v>
      </c>
    </row>
    <row r="3" spans="1:37" x14ac:dyDescent="0.35">
      <c r="A3" s="38"/>
      <c r="B3" s="22" t="s">
        <v>67</v>
      </c>
      <c r="C3" s="54" t="s">
        <v>1</v>
      </c>
      <c r="D3" s="51" t="s">
        <v>74</v>
      </c>
      <c r="E3" s="51"/>
      <c r="F3" s="51"/>
      <c r="G3" s="51"/>
      <c r="H3" s="56" t="s">
        <v>75</v>
      </c>
      <c r="I3" s="57"/>
      <c r="J3" s="57"/>
      <c r="K3" s="57"/>
      <c r="L3" s="57"/>
      <c r="M3" s="57"/>
      <c r="N3" s="57"/>
      <c r="O3" s="57"/>
      <c r="P3" s="58" t="s">
        <v>79</v>
      </c>
      <c r="Q3" s="3" t="s">
        <v>64</v>
      </c>
      <c r="R3" s="3" t="s">
        <v>65</v>
      </c>
      <c r="S3" s="9" t="s">
        <v>68</v>
      </c>
      <c r="T3" s="48" t="s">
        <v>0</v>
      </c>
      <c r="U3" s="43" t="s">
        <v>1</v>
      </c>
      <c r="V3" s="42" t="s">
        <v>74</v>
      </c>
      <c r="W3" s="42"/>
      <c r="X3" s="42"/>
      <c r="Y3" s="42"/>
      <c r="Z3" s="42" t="s">
        <v>75</v>
      </c>
      <c r="AA3" s="42"/>
      <c r="AB3" s="42"/>
      <c r="AC3" s="42"/>
      <c r="AD3" s="42"/>
      <c r="AE3" s="45" t="s">
        <v>78</v>
      </c>
      <c r="AF3" s="45"/>
      <c r="AG3" s="46" t="s">
        <v>79</v>
      </c>
      <c r="AH3" s="3"/>
      <c r="AI3" s="3" t="s">
        <v>54</v>
      </c>
      <c r="AJ3" s="23" t="s">
        <v>56</v>
      </c>
    </row>
    <row r="4" spans="1:37" ht="15.5" x14ac:dyDescent="0.35">
      <c r="A4" s="39"/>
      <c r="B4" s="24" t="s">
        <v>0</v>
      </c>
      <c r="C4" s="55"/>
      <c r="D4" s="2" t="s">
        <v>2</v>
      </c>
      <c r="E4" s="2" t="s">
        <v>3</v>
      </c>
      <c r="F4" s="2" t="s">
        <v>4</v>
      </c>
      <c r="G4" s="2" t="s">
        <v>5</v>
      </c>
      <c r="H4" s="2" t="s">
        <v>45</v>
      </c>
      <c r="I4" s="2" t="s">
        <v>46</v>
      </c>
      <c r="J4" s="2" t="s">
        <v>47</v>
      </c>
      <c r="K4" s="2" t="s">
        <v>48</v>
      </c>
      <c r="L4" s="2" t="s">
        <v>49</v>
      </c>
      <c r="M4" s="2" t="s">
        <v>63</v>
      </c>
      <c r="N4" s="2" t="s">
        <v>50</v>
      </c>
      <c r="O4" s="2" t="s">
        <v>51</v>
      </c>
      <c r="P4" s="59"/>
      <c r="Q4" s="1" t="s">
        <v>0</v>
      </c>
      <c r="R4" s="10"/>
      <c r="S4" s="10"/>
      <c r="T4" s="48"/>
      <c r="U4" s="44"/>
      <c r="V4" s="2" t="s">
        <v>2</v>
      </c>
      <c r="W4" s="2" t="s">
        <v>3</v>
      </c>
      <c r="X4" s="2" t="s">
        <v>4</v>
      </c>
      <c r="Y4" s="2" t="s">
        <v>5</v>
      </c>
      <c r="Z4" s="2" t="s">
        <v>45</v>
      </c>
      <c r="AA4" s="2" t="s">
        <v>46</v>
      </c>
      <c r="AB4" s="2" t="s">
        <v>47</v>
      </c>
      <c r="AC4" s="2" t="s">
        <v>48</v>
      </c>
      <c r="AD4" s="2" t="s">
        <v>49</v>
      </c>
      <c r="AE4" s="2" t="s">
        <v>50</v>
      </c>
      <c r="AF4" s="2" t="s">
        <v>51</v>
      </c>
      <c r="AG4" s="47"/>
      <c r="AH4" s="3" t="s">
        <v>52</v>
      </c>
      <c r="AI4" s="3"/>
      <c r="AJ4" s="23"/>
    </row>
    <row r="5" spans="1:37" x14ac:dyDescent="0.35">
      <c r="A5" s="20" t="s">
        <v>6</v>
      </c>
      <c r="B5" s="25">
        <f t="shared" ref="B5:B42" si="0">SUM(C5,P5)</f>
        <v>3223433</v>
      </c>
      <c r="C5" s="19">
        <f t="shared" ref="C5:C42" si="1">SUM(D5:G5)</f>
        <v>3222505</v>
      </c>
      <c r="D5" s="19">
        <v>1510380</v>
      </c>
      <c r="E5" s="19">
        <v>495846</v>
      </c>
      <c r="F5" s="19">
        <v>799969</v>
      </c>
      <c r="G5" s="19">
        <v>416310</v>
      </c>
      <c r="H5" s="19">
        <v>0</v>
      </c>
      <c r="I5" s="19">
        <v>928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f t="shared" ref="P5:P42" si="2">SUM(H5:O5)</f>
        <v>928</v>
      </c>
      <c r="Q5" s="11">
        <v>2957551</v>
      </c>
      <c r="R5" s="12">
        <f>(B5-Q5)/Q5</f>
        <v>8.9899379588044295E-2</v>
      </c>
      <c r="S5" s="33">
        <f>B5/$B$43*100</f>
        <v>1.9833731361658045</v>
      </c>
      <c r="T5" s="25">
        <f t="shared" ref="T5:T42" si="3">SUM(U5,AG5)</f>
        <v>2038101</v>
      </c>
      <c r="U5" s="19">
        <f t="shared" ref="U5:U42" si="4">SUM(V5:Y5)</f>
        <v>2038101</v>
      </c>
      <c r="V5" s="19">
        <v>873694</v>
      </c>
      <c r="W5" s="19">
        <v>350734</v>
      </c>
      <c r="X5" s="19">
        <v>533659</v>
      </c>
      <c r="Y5" s="19">
        <v>280014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f t="shared" ref="AG5:AG42" si="5">SUM(Z5:AF5)</f>
        <v>0</v>
      </c>
      <c r="AH5" s="8">
        <v>1954302</v>
      </c>
      <c r="AI5" s="4">
        <f>(T5-AH5)/AH5*100</f>
        <v>4.287924793609176</v>
      </c>
      <c r="AJ5" s="26">
        <f>(T5/$T$43)*100</f>
        <v>1.9688944201969112</v>
      </c>
    </row>
    <row r="6" spans="1:37" x14ac:dyDescent="0.35">
      <c r="A6" s="20" t="s">
        <v>7</v>
      </c>
      <c r="B6" s="25">
        <f t="shared" si="0"/>
        <v>2998939</v>
      </c>
      <c r="C6" s="19">
        <f t="shared" si="1"/>
        <v>2998939</v>
      </c>
      <c r="D6" s="19">
        <v>1318777</v>
      </c>
      <c r="E6" s="19">
        <v>575874</v>
      </c>
      <c r="F6" s="19">
        <v>917640</v>
      </c>
      <c r="G6" s="19">
        <v>186648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f t="shared" si="2"/>
        <v>0</v>
      </c>
      <c r="Q6" s="11">
        <v>2720893</v>
      </c>
      <c r="R6" s="12">
        <f t="shared" ref="R6:R43" si="6">(B6-Q6)/Q6</f>
        <v>0.10218924448701217</v>
      </c>
      <c r="S6" s="33">
        <f>B6/B$43*100</f>
        <v>1.8452423393319921</v>
      </c>
      <c r="T6" s="25">
        <f t="shared" si="3"/>
        <v>1787031</v>
      </c>
      <c r="U6" s="19">
        <f t="shared" si="4"/>
        <v>1787031</v>
      </c>
      <c r="V6" s="19">
        <v>758885</v>
      </c>
      <c r="W6" s="19">
        <v>359682</v>
      </c>
      <c r="X6" s="19">
        <v>547619</v>
      </c>
      <c r="Y6" s="19">
        <v>120845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f t="shared" si="5"/>
        <v>0</v>
      </c>
      <c r="AH6" s="8">
        <v>1729281</v>
      </c>
      <c r="AI6" s="4">
        <f t="shared" ref="AI6:AI43" si="7">(T6-AH6)/AH6*100</f>
        <v>3.3395382242677742</v>
      </c>
      <c r="AJ6" s="26">
        <f t="shared" ref="AJ6:AJ43" si="8">(T6/T$43)*100</f>
        <v>1.7263498544080527</v>
      </c>
    </row>
    <row r="7" spans="1:37" x14ac:dyDescent="0.35">
      <c r="A7" s="20" t="s">
        <v>8</v>
      </c>
      <c r="B7" s="25">
        <f t="shared" si="0"/>
        <v>3103795</v>
      </c>
      <c r="C7" s="19">
        <f t="shared" si="1"/>
        <v>3102760</v>
      </c>
      <c r="D7" s="19">
        <v>1250821</v>
      </c>
      <c r="E7" s="19">
        <v>477984</v>
      </c>
      <c r="F7" s="19">
        <v>1126489</v>
      </c>
      <c r="G7" s="19">
        <v>247466</v>
      </c>
      <c r="H7" s="19">
        <v>0</v>
      </c>
      <c r="I7" s="19">
        <v>1035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f t="shared" si="2"/>
        <v>1035</v>
      </c>
      <c r="Q7" s="11">
        <v>2869279</v>
      </c>
      <c r="R7" s="12">
        <f t="shared" si="6"/>
        <v>8.1733425017225581E-2</v>
      </c>
      <c r="S7" s="33">
        <f t="shared" ref="S7:S43" si="9">(B7/B$43)*100</f>
        <v>1.9097600673461317</v>
      </c>
      <c r="T7" s="25">
        <f t="shared" si="3"/>
        <v>1901802</v>
      </c>
      <c r="U7" s="19">
        <f t="shared" si="4"/>
        <v>1901802</v>
      </c>
      <c r="V7" s="19">
        <v>685240</v>
      </c>
      <c r="W7" s="19">
        <v>336057</v>
      </c>
      <c r="X7" s="19">
        <v>721217</v>
      </c>
      <c r="Y7" s="19">
        <v>159288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f t="shared" si="5"/>
        <v>0</v>
      </c>
      <c r="AH7" s="8">
        <v>1824440</v>
      </c>
      <c r="AI7" s="4">
        <f t="shared" si="7"/>
        <v>4.2403148363333409</v>
      </c>
      <c r="AJ7" s="26">
        <f t="shared" si="8"/>
        <v>1.837223644029087</v>
      </c>
    </row>
    <row r="8" spans="1:37" x14ac:dyDescent="0.35">
      <c r="A8" s="20" t="s">
        <v>9</v>
      </c>
      <c r="B8" s="25">
        <f t="shared" si="0"/>
        <v>4526285</v>
      </c>
      <c r="C8" s="19">
        <f t="shared" si="1"/>
        <v>4520725</v>
      </c>
      <c r="D8" s="19">
        <v>2417336</v>
      </c>
      <c r="E8" s="19">
        <v>642574</v>
      </c>
      <c r="F8" s="19">
        <v>997286</v>
      </c>
      <c r="G8" s="19">
        <v>463529</v>
      </c>
      <c r="H8" s="19">
        <v>1</v>
      </c>
      <c r="I8" s="19">
        <v>1673</v>
      </c>
      <c r="J8" s="19">
        <v>0</v>
      </c>
      <c r="K8" s="19">
        <v>0</v>
      </c>
      <c r="L8" s="19">
        <v>0</v>
      </c>
      <c r="M8" s="19">
        <v>0</v>
      </c>
      <c r="N8" s="19">
        <v>3886</v>
      </c>
      <c r="O8" s="19">
        <v>0</v>
      </c>
      <c r="P8" s="19">
        <f t="shared" si="2"/>
        <v>5560</v>
      </c>
      <c r="Q8" s="11">
        <v>4228685</v>
      </c>
      <c r="R8" s="12">
        <f t="shared" si="6"/>
        <v>7.0376488199050055E-2</v>
      </c>
      <c r="S8" s="33">
        <f t="shared" si="9"/>
        <v>2.7850158745754103</v>
      </c>
      <c r="T8" s="25">
        <f t="shared" si="3"/>
        <v>2835843</v>
      </c>
      <c r="U8" s="19">
        <f t="shared" si="4"/>
        <v>2828306</v>
      </c>
      <c r="V8" s="19">
        <v>1399798</v>
      </c>
      <c r="W8" s="19">
        <v>474417</v>
      </c>
      <c r="X8" s="19">
        <v>652076</v>
      </c>
      <c r="Y8" s="19">
        <v>302015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7537</v>
      </c>
      <c r="AF8" s="19">
        <v>0</v>
      </c>
      <c r="AG8" s="19">
        <f t="shared" si="5"/>
        <v>7537</v>
      </c>
      <c r="AH8" s="8">
        <v>2830457</v>
      </c>
      <c r="AI8" s="4">
        <f t="shared" si="7"/>
        <v>0.19028729282939114</v>
      </c>
      <c r="AJ8" s="26">
        <f t="shared" si="8"/>
        <v>2.7395479710055923</v>
      </c>
    </row>
    <row r="9" spans="1:37" x14ac:dyDescent="0.35">
      <c r="A9" s="20" t="s">
        <v>10</v>
      </c>
      <c r="B9" s="25">
        <f t="shared" si="0"/>
        <v>3149318</v>
      </c>
      <c r="C9" s="19">
        <f t="shared" si="1"/>
        <v>3149317</v>
      </c>
      <c r="D9" s="19">
        <v>1543079</v>
      </c>
      <c r="E9" s="19">
        <v>552052</v>
      </c>
      <c r="F9" s="19">
        <v>812434</v>
      </c>
      <c r="G9" s="19">
        <v>241752</v>
      </c>
      <c r="H9" s="19">
        <v>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f t="shared" si="2"/>
        <v>1</v>
      </c>
      <c r="Q9" s="11">
        <v>2838911</v>
      </c>
      <c r="R9" s="12">
        <f t="shared" si="6"/>
        <v>0.10934016600027265</v>
      </c>
      <c r="S9" s="33">
        <f t="shared" si="9"/>
        <v>1.9377702959681244</v>
      </c>
      <c r="T9" s="25">
        <f t="shared" si="3"/>
        <v>1881544</v>
      </c>
      <c r="U9" s="19">
        <f t="shared" si="4"/>
        <v>1881523</v>
      </c>
      <c r="V9" s="19">
        <v>869696</v>
      </c>
      <c r="W9" s="19">
        <v>347793</v>
      </c>
      <c r="X9" s="19">
        <v>506386</v>
      </c>
      <c r="Y9" s="19">
        <v>157648</v>
      </c>
      <c r="Z9" s="19">
        <v>0</v>
      </c>
      <c r="AA9" s="19">
        <v>0</v>
      </c>
      <c r="AB9" s="19">
        <v>0</v>
      </c>
      <c r="AC9" s="19">
        <v>21</v>
      </c>
      <c r="AD9" s="19">
        <v>0</v>
      </c>
      <c r="AE9" s="19">
        <v>0</v>
      </c>
      <c r="AF9" s="19">
        <v>0</v>
      </c>
      <c r="AG9" s="19">
        <f t="shared" si="5"/>
        <v>21</v>
      </c>
      <c r="AH9" s="8">
        <v>1850833</v>
      </c>
      <c r="AI9" s="4">
        <f t="shared" si="7"/>
        <v>1.6593069174798591</v>
      </c>
      <c r="AJ9" s="26">
        <f t="shared" si="8"/>
        <v>1.8176535328499308</v>
      </c>
    </row>
    <row r="10" spans="1:37" x14ac:dyDescent="0.35">
      <c r="A10" s="20" t="s">
        <v>11</v>
      </c>
      <c r="B10" s="25">
        <f t="shared" si="0"/>
        <v>1102635</v>
      </c>
      <c r="C10" s="19">
        <f t="shared" si="1"/>
        <v>1102570</v>
      </c>
      <c r="D10" s="19">
        <v>517821</v>
      </c>
      <c r="E10" s="19">
        <v>274233</v>
      </c>
      <c r="F10" s="19">
        <v>251555</v>
      </c>
      <c r="G10" s="19">
        <v>58961</v>
      </c>
      <c r="H10" s="19">
        <v>0</v>
      </c>
      <c r="I10" s="19">
        <v>65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f t="shared" si="2"/>
        <v>65</v>
      </c>
      <c r="Q10" s="11">
        <v>992391</v>
      </c>
      <c r="R10" s="12">
        <f t="shared" si="6"/>
        <v>0.1110892783187272</v>
      </c>
      <c r="S10" s="33">
        <f t="shared" si="9"/>
        <v>0.67844954059730167</v>
      </c>
      <c r="T10" s="25">
        <f t="shared" si="3"/>
        <v>743643</v>
      </c>
      <c r="U10" s="19">
        <f t="shared" si="4"/>
        <v>743643</v>
      </c>
      <c r="V10" s="19">
        <v>328452</v>
      </c>
      <c r="W10" s="19">
        <v>208386</v>
      </c>
      <c r="X10" s="19">
        <v>169278</v>
      </c>
      <c r="Y10" s="19">
        <v>37527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f t="shared" si="5"/>
        <v>0</v>
      </c>
      <c r="AH10" s="8">
        <v>711246</v>
      </c>
      <c r="AI10" s="4">
        <f t="shared" si="7"/>
        <v>4.5549641052462864</v>
      </c>
      <c r="AJ10" s="26">
        <f t="shared" si="8"/>
        <v>0.71839155827826573</v>
      </c>
    </row>
    <row r="11" spans="1:37" x14ac:dyDescent="0.35">
      <c r="A11" s="20" t="s">
        <v>12</v>
      </c>
      <c r="B11" s="25">
        <f t="shared" si="0"/>
        <v>3872250</v>
      </c>
      <c r="C11" s="19">
        <f t="shared" si="1"/>
        <v>3872249</v>
      </c>
      <c r="D11" s="19">
        <v>1325116</v>
      </c>
      <c r="E11" s="19">
        <v>1144588</v>
      </c>
      <c r="F11" s="19">
        <v>870419</v>
      </c>
      <c r="G11" s="19">
        <v>532126</v>
      </c>
      <c r="H11" s="19">
        <v>1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f t="shared" si="2"/>
        <v>1</v>
      </c>
      <c r="Q11" s="11">
        <v>3684223</v>
      </c>
      <c r="R11" s="12">
        <f t="shared" si="6"/>
        <v>5.1035727207609315E-2</v>
      </c>
      <c r="S11" s="33">
        <f t="shared" si="9"/>
        <v>2.3825891918702937</v>
      </c>
      <c r="T11" s="25">
        <f t="shared" si="3"/>
        <v>2490120</v>
      </c>
      <c r="U11" s="19">
        <f t="shared" si="4"/>
        <v>2490088</v>
      </c>
      <c r="V11" s="19">
        <v>774557</v>
      </c>
      <c r="W11" s="19">
        <v>795617</v>
      </c>
      <c r="X11" s="19">
        <v>557472</v>
      </c>
      <c r="Y11" s="19">
        <v>362442</v>
      </c>
      <c r="Z11" s="19">
        <v>0</v>
      </c>
      <c r="AA11" s="19">
        <v>0</v>
      </c>
      <c r="AB11" s="19">
        <v>0</v>
      </c>
      <c r="AC11" s="19">
        <v>32</v>
      </c>
      <c r="AD11" s="19">
        <v>0</v>
      </c>
      <c r="AE11" s="19">
        <v>0</v>
      </c>
      <c r="AF11" s="19">
        <v>0</v>
      </c>
      <c r="AG11" s="19">
        <f t="shared" si="5"/>
        <v>32</v>
      </c>
      <c r="AH11" s="8">
        <v>2479650</v>
      </c>
      <c r="AI11" s="4">
        <f t="shared" si="7"/>
        <v>0.42223700925533847</v>
      </c>
      <c r="AJ11" s="26">
        <f t="shared" si="8"/>
        <v>2.405564480671337</v>
      </c>
    </row>
    <row r="12" spans="1:37" x14ac:dyDescent="0.35">
      <c r="A12" s="20" t="s">
        <v>13</v>
      </c>
      <c r="B12" s="25">
        <f t="shared" si="0"/>
        <v>2982755</v>
      </c>
      <c r="C12" s="19">
        <f t="shared" si="1"/>
        <v>2982755</v>
      </c>
      <c r="D12" s="19">
        <v>999635</v>
      </c>
      <c r="E12" s="19">
        <v>464771</v>
      </c>
      <c r="F12" s="19">
        <v>1325545</v>
      </c>
      <c r="G12" s="19">
        <v>192804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f t="shared" si="2"/>
        <v>0</v>
      </c>
      <c r="Q12" s="11">
        <v>2811201</v>
      </c>
      <c r="R12" s="12">
        <f t="shared" si="6"/>
        <v>6.1025163266518474E-2</v>
      </c>
      <c r="S12" s="33">
        <f t="shared" si="9"/>
        <v>1.8352843501832468</v>
      </c>
      <c r="T12" s="25">
        <f t="shared" si="3"/>
        <v>1802336</v>
      </c>
      <c r="U12" s="19">
        <f t="shared" si="4"/>
        <v>1802336</v>
      </c>
      <c r="V12" s="19">
        <v>569295</v>
      </c>
      <c r="W12" s="19">
        <v>302741</v>
      </c>
      <c r="X12" s="19">
        <v>809997</v>
      </c>
      <c r="Y12" s="19">
        <v>120303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f t="shared" si="5"/>
        <v>0</v>
      </c>
      <c r="AH12" s="8">
        <v>1744525</v>
      </c>
      <c r="AI12" s="4">
        <f t="shared" si="7"/>
        <v>3.3138533411673663</v>
      </c>
      <c r="AJ12" s="26">
        <f t="shared" si="8"/>
        <v>1.7411351516534364</v>
      </c>
    </row>
    <row r="13" spans="1:37" x14ac:dyDescent="0.35">
      <c r="A13" s="20" t="s">
        <v>14</v>
      </c>
      <c r="B13" s="25">
        <f t="shared" si="0"/>
        <v>2274633</v>
      </c>
      <c r="C13" s="19">
        <f t="shared" si="1"/>
        <v>2274165</v>
      </c>
      <c r="D13" s="19">
        <v>925608</v>
      </c>
      <c r="E13" s="19">
        <v>452782</v>
      </c>
      <c r="F13" s="19">
        <v>631124</v>
      </c>
      <c r="G13" s="19">
        <v>264651</v>
      </c>
      <c r="H13" s="19">
        <v>0</v>
      </c>
      <c r="I13" s="19">
        <v>464</v>
      </c>
      <c r="J13" s="19">
        <v>0</v>
      </c>
      <c r="K13" s="19">
        <v>4</v>
      </c>
      <c r="L13" s="19">
        <v>0</v>
      </c>
      <c r="M13" s="19">
        <v>0</v>
      </c>
      <c r="N13" s="19">
        <v>0</v>
      </c>
      <c r="O13" s="19">
        <v>0</v>
      </c>
      <c r="P13" s="19">
        <f t="shared" si="2"/>
        <v>468</v>
      </c>
      <c r="Q13" s="11">
        <v>2104273</v>
      </c>
      <c r="R13" s="12">
        <f t="shared" si="6"/>
        <v>8.0959077077926669E-2</v>
      </c>
      <c r="S13" s="33">
        <f t="shared" si="9"/>
        <v>1.3995780234415396</v>
      </c>
      <c r="T13" s="25">
        <f t="shared" si="3"/>
        <v>1431578</v>
      </c>
      <c r="U13" s="19">
        <f t="shared" si="4"/>
        <v>1431578</v>
      </c>
      <c r="V13" s="19">
        <v>537961</v>
      </c>
      <c r="W13" s="19">
        <v>305885</v>
      </c>
      <c r="X13" s="19">
        <v>407209</v>
      </c>
      <c r="Y13" s="19">
        <v>180523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f t="shared" si="5"/>
        <v>0</v>
      </c>
      <c r="AH13" s="8">
        <v>1383605</v>
      </c>
      <c r="AI13" s="4">
        <f t="shared" si="7"/>
        <v>3.46724679370196</v>
      </c>
      <c r="AJ13" s="26">
        <f t="shared" si="8"/>
        <v>1.3829667598792472</v>
      </c>
    </row>
    <row r="14" spans="1:37" x14ac:dyDescent="0.35">
      <c r="A14" s="20" t="s">
        <v>15</v>
      </c>
      <c r="B14" s="25">
        <f t="shared" si="0"/>
        <v>5333316</v>
      </c>
      <c r="C14" s="19">
        <f t="shared" si="1"/>
        <v>5328096</v>
      </c>
      <c r="D14" s="19">
        <v>2349519</v>
      </c>
      <c r="E14" s="19">
        <v>1420907</v>
      </c>
      <c r="F14" s="19">
        <v>1287916</v>
      </c>
      <c r="G14" s="19">
        <v>269754</v>
      </c>
      <c r="H14" s="19">
        <v>8</v>
      </c>
      <c r="I14" s="19">
        <v>2596</v>
      </c>
      <c r="J14" s="19">
        <v>0</v>
      </c>
      <c r="K14" s="19">
        <v>0</v>
      </c>
      <c r="L14" s="19">
        <v>0</v>
      </c>
      <c r="M14" s="19">
        <v>0</v>
      </c>
      <c r="N14" s="19">
        <v>2616</v>
      </c>
      <c r="O14" s="19">
        <v>0</v>
      </c>
      <c r="P14" s="19">
        <f t="shared" si="2"/>
        <v>5220</v>
      </c>
      <c r="Q14" s="11">
        <v>4689850</v>
      </c>
      <c r="R14" s="12">
        <f t="shared" si="6"/>
        <v>0.13720396174717742</v>
      </c>
      <c r="S14" s="33">
        <f t="shared" si="9"/>
        <v>3.2815807498040952</v>
      </c>
      <c r="T14" s="25">
        <f t="shared" si="3"/>
        <v>3470092</v>
      </c>
      <c r="U14" s="19">
        <f t="shared" si="4"/>
        <v>3461595</v>
      </c>
      <c r="V14" s="19">
        <v>1398544</v>
      </c>
      <c r="W14" s="19">
        <v>988752</v>
      </c>
      <c r="X14" s="19">
        <v>893077</v>
      </c>
      <c r="Y14" s="19">
        <v>181222</v>
      </c>
      <c r="Z14" s="19">
        <v>0</v>
      </c>
      <c r="AA14" s="19">
        <v>552</v>
      </c>
      <c r="AB14" s="19">
        <v>0</v>
      </c>
      <c r="AC14" s="19">
        <v>99</v>
      </c>
      <c r="AD14" s="19">
        <v>0</v>
      </c>
      <c r="AE14" s="19">
        <v>7846</v>
      </c>
      <c r="AF14" s="19">
        <v>0</v>
      </c>
      <c r="AG14" s="19">
        <f t="shared" si="5"/>
        <v>8497</v>
      </c>
      <c r="AH14" s="8">
        <v>3225639</v>
      </c>
      <c r="AI14" s="4">
        <f t="shared" si="7"/>
        <v>7.5784363966333492</v>
      </c>
      <c r="AJ14" s="26">
        <f t="shared" si="8"/>
        <v>3.3522601560815386</v>
      </c>
    </row>
    <row r="15" spans="1:37" x14ac:dyDescent="0.35">
      <c r="A15" s="20" t="s">
        <v>16</v>
      </c>
      <c r="B15" s="25">
        <f t="shared" si="0"/>
        <v>1426145</v>
      </c>
      <c r="C15" s="19">
        <f t="shared" si="1"/>
        <v>1426145</v>
      </c>
      <c r="D15" s="19">
        <v>697329</v>
      </c>
      <c r="E15" s="19">
        <v>178743</v>
      </c>
      <c r="F15" s="19">
        <v>424893</v>
      </c>
      <c r="G15" s="19">
        <v>125180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f t="shared" si="2"/>
        <v>0</v>
      </c>
      <c r="Q15" s="11">
        <v>1292802</v>
      </c>
      <c r="R15" s="12">
        <f t="shared" si="6"/>
        <v>0.10314263127686993</v>
      </c>
      <c r="S15" s="33">
        <f t="shared" si="9"/>
        <v>0.87750472284585446</v>
      </c>
      <c r="T15" s="25">
        <f t="shared" si="3"/>
        <v>842099</v>
      </c>
      <c r="U15" s="19">
        <f t="shared" si="4"/>
        <v>842099</v>
      </c>
      <c r="V15" s="19">
        <v>373857</v>
      </c>
      <c r="W15" s="19">
        <v>130163</v>
      </c>
      <c r="X15" s="19">
        <v>261194</v>
      </c>
      <c r="Y15" s="19">
        <v>76885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f t="shared" si="5"/>
        <v>0</v>
      </c>
      <c r="AH15" s="8">
        <v>815883</v>
      </c>
      <c r="AI15" s="4">
        <f t="shared" si="7"/>
        <v>3.2132058150494616</v>
      </c>
      <c r="AJ15" s="26">
        <f t="shared" si="8"/>
        <v>0.81350434662138871</v>
      </c>
    </row>
    <row r="16" spans="1:37" x14ac:dyDescent="0.35">
      <c r="A16" s="20" t="s">
        <v>17</v>
      </c>
      <c r="B16" s="25">
        <f t="shared" si="0"/>
        <v>5169076</v>
      </c>
      <c r="C16" s="19">
        <f t="shared" si="1"/>
        <v>5157504</v>
      </c>
      <c r="D16" s="19">
        <v>1859014</v>
      </c>
      <c r="E16" s="19">
        <v>1894093</v>
      </c>
      <c r="F16" s="19">
        <v>1046693</v>
      </c>
      <c r="G16" s="19">
        <v>357704</v>
      </c>
      <c r="H16" s="19">
        <v>2</v>
      </c>
      <c r="I16" s="19">
        <v>5318</v>
      </c>
      <c r="J16" s="19">
        <v>0</v>
      </c>
      <c r="K16" s="19">
        <v>0</v>
      </c>
      <c r="L16" s="19">
        <v>0</v>
      </c>
      <c r="M16" s="19">
        <v>1527</v>
      </c>
      <c r="N16" s="19">
        <v>4725</v>
      </c>
      <c r="O16" s="19">
        <v>0</v>
      </c>
      <c r="P16" s="19">
        <f t="shared" si="2"/>
        <v>11572</v>
      </c>
      <c r="Q16" s="11">
        <v>4729503</v>
      </c>
      <c r="R16" s="12">
        <f t="shared" si="6"/>
        <v>9.2942746838304155E-2</v>
      </c>
      <c r="S16" s="33">
        <f t="shared" si="9"/>
        <v>3.1805241421799031</v>
      </c>
      <c r="T16" s="25">
        <f t="shared" si="3"/>
        <v>3406685</v>
      </c>
      <c r="U16" s="19">
        <f t="shared" si="4"/>
        <v>3390123</v>
      </c>
      <c r="V16" s="19">
        <v>1093057</v>
      </c>
      <c r="W16" s="19">
        <v>1333368</v>
      </c>
      <c r="X16" s="19">
        <v>718029</v>
      </c>
      <c r="Y16" s="19">
        <v>245669</v>
      </c>
      <c r="Z16" s="19">
        <v>0</v>
      </c>
      <c r="AA16" s="19">
        <v>896</v>
      </c>
      <c r="AB16" s="19">
        <v>0</v>
      </c>
      <c r="AC16" s="19">
        <v>0</v>
      </c>
      <c r="AD16" s="19">
        <v>0</v>
      </c>
      <c r="AE16" s="19">
        <v>15666</v>
      </c>
      <c r="AF16" s="19">
        <v>0</v>
      </c>
      <c r="AG16" s="19">
        <f t="shared" si="5"/>
        <v>16562</v>
      </c>
      <c r="AH16" s="8">
        <v>3260197</v>
      </c>
      <c r="AI16" s="4">
        <f t="shared" si="7"/>
        <v>4.4932254093847703</v>
      </c>
      <c r="AJ16" s="26">
        <f t="shared" si="8"/>
        <v>3.2910062297543221</v>
      </c>
    </row>
    <row r="17" spans="1:36" x14ac:dyDescent="0.35">
      <c r="A17" s="20" t="s">
        <v>18</v>
      </c>
      <c r="B17" s="25">
        <f t="shared" si="0"/>
        <v>1549094</v>
      </c>
      <c r="C17" s="19">
        <f t="shared" si="1"/>
        <v>1549080</v>
      </c>
      <c r="D17" s="19">
        <v>923213</v>
      </c>
      <c r="E17" s="19">
        <v>329579</v>
      </c>
      <c r="F17" s="19">
        <v>266425</v>
      </c>
      <c r="G17" s="19">
        <v>29863</v>
      </c>
      <c r="H17" s="19">
        <v>0</v>
      </c>
      <c r="I17" s="19">
        <v>14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f t="shared" si="2"/>
        <v>14</v>
      </c>
      <c r="Q17" s="11">
        <v>1367721</v>
      </c>
      <c r="R17" s="12">
        <f t="shared" si="6"/>
        <v>0.13260964772786263</v>
      </c>
      <c r="S17" s="33">
        <f t="shared" si="9"/>
        <v>0.95315504463583722</v>
      </c>
      <c r="T17" s="25">
        <f t="shared" si="3"/>
        <v>988812</v>
      </c>
      <c r="U17" s="19">
        <f t="shared" si="4"/>
        <v>988812</v>
      </c>
      <c r="V17" s="19">
        <v>562014</v>
      </c>
      <c r="W17" s="19">
        <v>226629</v>
      </c>
      <c r="X17" s="19">
        <v>180671</v>
      </c>
      <c r="Y17" s="19">
        <v>19498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f t="shared" si="5"/>
        <v>0</v>
      </c>
      <c r="AH17" s="8">
        <v>944578</v>
      </c>
      <c r="AI17" s="4">
        <f t="shared" si="7"/>
        <v>4.6829377775048755</v>
      </c>
      <c r="AJ17" s="26">
        <f t="shared" si="8"/>
        <v>0.95523550080381103</v>
      </c>
    </row>
    <row r="18" spans="1:36" x14ac:dyDescent="0.35">
      <c r="A18" s="20" t="s">
        <v>19</v>
      </c>
      <c r="B18" s="25">
        <f t="shared" si="0"/>
        <v>3255588</v>
      </c>
      <c r="C18" s="19">
        <f t="shared" si="1"/>
        <v>3254889</v>
      </c>
      <c r="D18" s="19">
        <v>1575336</v>
      </c>
      <c r="E18" s="19">
        <v>654283</v>
      </c>
      <c r="F18" s="19">
        <v>743343</v>
      </c>
      <c r="G18" s="19">
        <v>281927</v>
      </c>
      <c r="H18" s="19">
        <v>5</v>
      </c>
      <c r="I18" s="19">
        <v>694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f t="shared" si="2"/>
        <v>699</v>
      </c>
      <c r="Q18" s="11">
        <v>3045896</v>
      </c>
      <c r="R18" s="12">
        <f t="shared" si="6"/>
        <v>6.8844110238826278E-2</v>
      </c>
      <c r="S18" s="33">
        <f t="shared" si="9"/>
        <v>2.0031580559061597</v>
      </c>
      <c r="T18" s="25">
        <f t="shared" si="3"/>
        <v>2000304</v>
      </c>
      <c r="U18" s="19">
        <f t="shared" si="4"/>
        <v>2000304</v>
      </c>
      <c r="V18" s="19">
        <v>886209</v>
      </c>
      <c r="W18" s="19">
        <v>459140</v>
      </c>
      <c r="X18" s="19">
        <v>471764</v>
      </c>
      <c r="Y18" s="19">
        <v>183191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f t="shared" si="5"/>
        <v>0</v>
      </c>
      <c r="AH18" s="8">
        <v>1986372</v>
      </c>
      <c r="AI18" s="4">
        <f t="shared" si="7"/>
        <v>0.70137919785417835</v>
      </c>
      <c r="AJ18" s="26">
        <f t="shared" si="8"/>
        <v>1.9323808703776517</v>
      </c>
    </row>
    <row r="19" spans="1:36" x14ac:dyDescent="0.35">
      <c r="A19" s="20" t="s">
        <v>20</v>
      </c>
      <c r="B19" s="25">
        <f t="shared" si="0"/>
        <v>6979372</v>
      </c>
      <c r="C19" s="19">
        <f t="shared" si="1"/>
        <v>6928890</v>
      </c>
      <c r="D19" s="19">
        <v>2248190</v>
      </c>
      <c r="E19" s="19">
        <v>2307447</v>
      </c>
      <c r="F19" s="19">
        <v>1401174</v>
      </c>
      <c r="G19" s="19">
        <v>972079</v>
      </c>
      <c r="H19" s="19">
        <v>47</v>
      </c>
      <c r="I19" s="19">
        <v>30894</v>
      </c>
      <c r="J19" s="19">
        <v>235</v>
      </c>
      <c r="K19" s="19">
        <v>1723</v>
      </c>
      <c r="L19" s="19">
        <v>604</v>
      </c>
      <c r="M19" s="19">
        <v>1488</v>
      </c>
      <c r="N19" s="19">
        <v>13911</v>
      </c>
      <c r="O19" s="19">
        <v>1580</v>
      </c>
      <c r="P19" s="19">
        <f t="shared" si="2"/>
        <v>50482</v>
      </c>
      <c r="Q19" s="11">
        <v>6529210</v>
      </c>
      <c r="R19" s="12">
        <f t="shared" si="6"/>
        <v>6.8945860218923877E-2</v>
      </c>
      <c r="S19" s="33">
        <f t="shared" si="9"/>
        <v>4.2943963569609807</v>
      </c>
      <c r="T19" s="25">
        <f t="shared" si="3"/>
        <v>4731758</v>
      </c>
      <c r="U19" s="19">
        <f t="shared" si="4"/>
        <v>4671352</v>
      </c>
      <c r="V19" s="19">
        <v>1466618</v>
      </c>
      <c r="W19" s="19">
        <v>1590182</v>
      </c>
      <c r="X19" s="19">
        <v>940756</v>
      </c>
      <c r="Y19" s="19">
        <v>673796</v>
      </c>
      <c r="Z19" s="19">
        <v>0</v>
      </c>
      <c r="AA19" s="19">
        <v>3001</v>
      </c>
      <c r="AB19" s="19">
        <v>252</v>
      </c>
      <c r="AC19" s="19">
        <v>585</v>
      </c>
      <c r="AD19" s="19">
        <v>68</v>
      </c>
      <c r="AE19" s="19">
        <v>36289</v>
      </c>
      <c r="AF19" s="19">
        <v>20211</v>
      </c>
      <c r="AG19" s="19">
        <f t="shared" si="5"/>
        <v>60406</v>
      </c>
      <c r="AH19" s="8">
        <v>4575086</v>
      </c>
      <c r="AI19" s="4">
        <f t="shared" si="7"/>
        <v>3.4244602177969985</v>
      </c>
      <c r="AJ19" s="26">
        <f t="shared" si="8"/>
        <v>4.5710845163817186</v>
      </c>
    </row>
    <row r="20" spans="1:36" x14ac:dyDescent="0.35">
      <c r="A20" s="20" t="s">
        <v>21</v>
      </c>
      <c r="B20" s="25">
        <f t="shared" si="0"/>
        <v>2011620</v>
      </c>
      <c r="C20" s="19">
        <f t="shared" si="1"/>
        <v>2011620</v>
      </c>
      <c r="D20" s="19">
        <v>911497</v>
      </c>
      <c r="E20" s="19">
        <v>425076</v>
      </c>
      <c r="F20" s="19">
        <v>569237</v>
      </c>
      <c r="G20" s="19">
        <v>105810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f t="shared" si="2"/>
        <v>0</v>
      </c>
      <c r="Q20" s="11">
        <v>1843579</v>
      </c>
      <c r="R20" s="12">
        <f t="shared" si="6"/>
        <v>9.1149335070533993E-2</v>
      </c>
      <c r="S20" s="33">
        <f t="shared" si="9"/>
        <v>1.2377465479114522</v>
      </c>
      <c r="T20" s="25">
        <f t="shared" si="3"/>
        <v>1191663</v>
      </c>
      <c r="U20" s="19">
        <f t="shared" si="4"/>
        <v>1191663</v>
      </c>
      <c r="V20" s="19">
        <v>507025</v>
      </c>
      <c r="W20" s="19">
        <v>259552</v>
      </c>
      <c r="X20" s="19">
        <v>354931</v>
      </c>
      <c r="Y20" s="19">
        <v>70155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/>
      <c r="AF20" s="19">
        <v>0</v>
      </c>
      <c r="AG20" s="19">
        <f t="shared" si="5"/>
        <v>0</v>
      </c>
      <c r="AH20" s="8">
        <v>1191963</v>
      </c>
      <c r="AI20" s="4">
        <f t="shared" si="7"/>
        <v>-2.516856647395934E-2</v>
      </c>
      <c r="AJ20" s="26">
        <f t="shared" si="8"/>
        <v>1.1511984104100395</v>
      </c>
    </row>
    <row r="21" spans="1:36" x14ac:dyDescent="0.35">
      <c r="A21" s="20" t="s">
        <v>22</v>
      </c>
      <c r="B21" s="25">
        <f t="shared" si="0"/>
        <v>3409600</v>
      </c>
      <c r="C21" s="19">
        <f t="shared" si="1"/>
        <v>3409109</v>
      </c>
      <c r="D21" s="19">
        <v>1963269</v>
      </c>
      <c r="E21" s="19">
        <v>469290</v>
      </c>
      <c r="F21" s="19">
        <v>664912</v>
      </c>
      <c r="G21" s="19">
        <v>311638</v>
      </c>
      <c r="H21" s="19">
        <v>0</v>
      </c>
      <c r="I21" s="19">
        <v>491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f t="shared" si="2"/>
        <v>491</v>
      </c>
      <c r="Q21" s="11">
        <v>3029041</v>
      </c>
      <c r="R21" s="12">
        <f t="shared" si="6"/>
        <v>0.12563679395557867</v>
      </c>
      <c r="S21" s="33">
        <f t="shared" si="9"/>
        <v>2.0979213915942809</v>
      </c>
      <c r="T21" s="25">
        <f t="shared" si="3"/>
        <v>2064296</v>
      </c>
      <c r="U21" s="19">
        <f t="shared" si="4"/>
        <v>2064296</v>
      </c>
      <c r="V21" s="19">
        <v>1094831</v>
      </c>
      <c r="W21" s="19">
        <v>338855</v>
      </c>
      <c r="X21" s="19">
        <v>426832</v>
      </c>
      <c r="Y21" s="19">
        <v>203778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f t="shared" si="5"/>
        <v>0</v>
      </c>
      <c r="AH21" s="8">
        <v>1962155</v>
      </c>
      <c r="AI21" s="4">
        <f t="shared" si="7"/>
        <v>5.2055520588332724</v>
      </c>
      <c r="AJ21" s="26">
        <f t="shared" si="8"/>
        <v>1.9941999322088566</v>
      </c>
    </row>
    <row r="22" spans="1:36" x14ac:dyDescent="0.35">
      <c r="A22" s="20" t="s">
        <v>23</v>
      </c>
      <c r="B22" s="25">
        <f t="shared" si="0"/>
        <v>1992056</v>
      </c>
      <c r="C22" s="19">
        <f t="shared" si="1"/>
        <v>1992056</v>
      </c>
      <c r="D22" s="19">
        <v>1051914</v>
      </c>
      <c r="E22" s="19">
        <v>214602</v>
      </c>
      <c r="F22" s="19">
        <v>553345</v>
      </c>
      <c r="G22" s="19">
        <v>172195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f t="shared" si="2"/>
        <v>0</v>
      </c>
      <c r="Q22" s="11">
        <v>1781922</v>
      </c>
      <c r="R22" s="12">
        <f t="shared" si="6"/>
        <v>0.1179254759748182</v>
      </c>
      <c r="S22" s="33">
        <f t="shared" si="9"/>
        <v>1.2257088502034656</v>
      </c>
      <c r="T22" s="25">
        <f t="shared" si="3"/>
        <v>1098549</v>
      </c>
      <c r="U22" s="19">
        <f t="shared" si="4"/>
        <v>1098549</v>
      </c>
      <c r="V22" s="19">
        <v>540024</v>
      </c>
      <c r="W22" s="19">
        <v>134342</v>
      </c>
      <c r="X22" s="19">
        <v>315230</v>
      </c>
      <c r="Y22" s="19">
        <v>108953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f t="shared" si="5"/>
        <v>0</v>
      </c>
      <c r="AH22" s="8">
        <v>1066293</v>
      </c>
      <c r="AI22" s="4">
        <f t="shared" si="7"/>
        <v>3.0250597162318424</v>
      </c>
      <c r="AJ22" s="26">
        <f t="shared" si="8"/>
        <v>1.0612462269597516</v>
      </c>
    </row>
    <row r="23" spans="1:36" x14ac:dyDescent="0.35">
      <c r="A23" s="20" t="s">
        <v>24</v>
      </c>
      <c r="B23" s="25">
        <f t="shared" si="0"/>
        <v>7418129</v>
      </c>
      <c r="C23" s="19">
        <f t="shared" si="1"/>
        <v>7399903</v>
      </c>
      <c r="D23" s="19">
        <v>2744512</v>
      </c>
      <c r="E23" s="19">
        <v>1634226</v>
      </c>
      <c r="F23" s="19">
        <v>2138845</v>
      </c>
      <c r="G23" s="19">
        <v>882320</v>
      </c>
      <c r="H23" s="19">
        <v>4</v>
      </c>
      <c r="I23" s="19">
        <v>3447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14775</v>
      </c>
      <c r="P23" s="19">
        <f t="shared" si="2"/>
        <v>18226</v>
      </c>
      <c r="Q23" s="11">
        <v>6779311</v>
      </c>
      <c r="R23" s="12">
        <f t="shared" si="6"/>
        <v>9.4230519886165418E-2</v>
      </c>
      <c r="S23" s="33">
        <f t="shared" si="9"/>
        <v>4.5643628327973635</v>
      </c>
      <c r="T23" s="25">
        <f t="shared" si="3"/>
        <v>4724672</v>
      </c>
      <c r="U23" s="19">
        <f t="shared" si="4"/>
        <v>4704779</v>
      </c>
      <c r="V23" s="19">
        <v>1626514</v>
      </c>
      <c r="W23" s="19">
        <v>1077606</v>
      </c>
      <c r="X23" s="19">
        <v>1405725</v>
      </c>
      <c r="Y23" s="19">
        <v>594934</v>
      </c>
      <c r="Z23" s="19">
        <v>0</v>
      </c>
      <c r="AA23" s="19">
        <v>228</v>
      </c>
      <c r="AB23" s="19">
        <v>0</v>
      </c>
      <c r="AC23" s="19">
        <v>60</v>
      </c>
      <c r="AD23" s="19">
        <v>0</v>
      </c>
      <c r="AE23" s="19">
        <v>19605</v>
      </c>
      <c r="AF23" s="19">
        <v>0</v>
      </c>
      <c r="AG23" s="19">
        <f t="shared" si="5"/>
        <v>19893</v>
      </c>
      <c r="AH23" s="8">
        <v>4566034</v>
      </c>
      <c r="AI23" s="4">
        <f t="shared" si="7"/>
        <v>3.4743061483992457</v>
      </c>
      <c r="AJ23" s="26">
        <f t="shared" si="8"/>
        <v>4.5642391314564792</v>
      </c>
    </row>
    <row r="24" spans="1:36" x14ac:dyDescent="0.35">
      <c r="A24" s="20" t="s">
        <v>25</v>
      </c>
      <c r="B24" s="25">
        <f t="shared" si="0"/>
        <v>8477042</v>
      </c>
      <c r="C24" s="19">
        <f t="shared" si="1"/>
        <v>8470945</v>
      </c>
      <c r="D24" s="19">
        <v>4253238</v>
      </c>
      <c r="E24" s="19">
        <v>1065567</v>
      </c>
      <c r="F24" s="19">
        <v>2381076</v>
      </c>
      <c r="G24" s="19">
        <v>771064</v>
      </c>
      <c r="H24" s="19">
        <v>2</v>
      </c>
      <c r="I24" s="19">
        <v>6026</v>
      </c>
      <c r="J24" s="19">
        <v>19</v>
      </c>
      <c r="K24" s="19">
        <v>1</v>
      </c>
      <c r="L24" s="19">
        <v>0</v>
      </c>
      <c r="M24" s="19">
        <v>49</v>
      </c>
      <c r="N24" s="19">
        <v>0</v>
      </c>
      <c r="O24" s="19">
        <v>0</v>
      </c>
      <c r="P24" s="19">
        <f t="shared" si="2"/>
        <v>6097</v>
      </c>
      <c r="Q24" s="11">
        <v>7539983</v>
      </c>
      <c r="R24" s="12">
        <f t="shared" si="6"/>
        <v>0.12427866216674494</v>
      </c>
      <c r="S24" s="33">
        <f t="shared" si="9"/>
        <v>5.2159102971736173</v>
      </c>
      <c r="T24" s="25">
        <f t="shared" si="3"/>
        <v>4945645</v>
      </c>
      <c r="U24" s="19">
        <f t="shared" si="4"/>
        <v>4945644</v>
      </c>
      <c r="V24" s="19">
        <v>2347849</v>
      </c>
      <c r="W24" s="19">
        <v>614196</v>
      </c>
      <c r="X24" s="19">
        <v>1506775</v>
      </c>
      <c r="Y24" s="19">
        <v>476824</v>
      </c>
      <c r="Z24" s="19">
        <v>0</v>
      </c>
      <c r="AA24" s="19">
        <v>0</v>
      </c>
      <c r="AB24" s="19">
        <v>1</v>
      </c>
      <c r="AC24" s="19">
        <v>0</v>
      </c>
      <c r="AD24" s="19">
        <v>0</v>
      </c>
      <c r="AE24" s="19">
        <v>0</v>
      </c>
      <c r="AF24" s="19">
        <v>0</v>
      </c>
      <c r="AG24" s="19">
        <f t="shared" si="5"/>
        <v>1</v>
      </c>
      <c r="AH24" s="8">
        <v>4717670</v>
      </c>
      <c r="AI24" s="4">
        <f t="shared" si="7"/>
        <v>4.8323642815203263</v>
      </c>
      <c r="AJ24" s="26">
        <f t="shared" si="8"/>
        <v>4.7777086831196067</v>
      </c>
    </row>
    <row r="25" spans="1:36" x14ac:dyDescent="0.35">
      <c r="A25" s="20" t="s">
        <v>26</v>
      </c>
      <c r="B25" s="25">
        <f t="shared" si="0"/>
        <v>3938303</v>
      </c>
      <c r="C25" s="19">
        <f t="shared" si="1"/>
        <v>3937953</v>
      </c>
      <c r="D25" s="19">
        <v>2117388</v>
      </c>
      <c r="E25" s="19">
        <v>813762</v>
      </c>
      <c r="F25" s="19">
        <v>765928</v>
      </c>
      <c r="G25" s="19">
        <v>240875</v>
      </c>
      <c r="H25" s="19">
        <v>1</v>
      </c>
      <c r="I25" s="19">
        <v>349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f t="shared" si="2"/>
        <v>350</v>
      </c>
      <c r="Q25" s="11">
        <v>3408441</v>
      </c>
      <c r="R25" s="12">
        <f t="shared" si="6"/>
        <v>0.15545582276471853</v>
      </c>
      <c r="S25" s="33">
        <f t="shared" si="9"/>
        <v>2.4232314964453106</v>
      </c>
      <c r="T25" s="25">
        <f t="shared" si="3"/>
        <v>2229895</v>
      </c>
      <c r="U25" s="19">
        <f t="shared" si="4"/>
        <v>2229890</v>
      </c>
      <c r="V25" s="19">
        <v>1105027</v>
      </c>
      <c r="W25" s="19">
        <v>508261</v>
      </c>
      <c r="X25" s="19">
        <v>469935</v>
      </c>
      <c r="Y25" s="19">
        <v>146667</v>
      </c>
      <c r="Z25" s="19">
        <v>0</v>
      </c>
      <c r="AA25" s="19">
        <v>5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f t="shared" si="5"/>
        <v>5</v>
      </c>
      <c r="AH25" s="8">
        <v>2145841</v>
      </c>
      <c r="AI25" s="4">
        <f t="shared" si="7"/>
        <v>3.9170656166976023</v>
      </c>
      <c r="AJ25" s="26">
        <f t="shared" si="8"/>
        <v>2.1541757857559518</v>
      </c>
    </row>
    <row r="26" spans="1:36" x14ac:dyDescent="0.35">
      <c r="A26" s="20" t="s">
        <v>27</v>
      </c>
      <c r="B26" s="25">
        <f t="shared" si="0"/>
        <v>2333656</v>
      </c>
      <c r="C26" s="19">
        <f t="shared" si="1"/>
        <v>2333656</v>
      </c>
      <c r="D26" s="19">
        <v>1059827</v>
      </c>
      <c r="E26" s="19">
        <v>585547</v>
      </c>
      <c r="F26" s="19">
        <v>463567</v>
      </c>
      <c r="G26" s="19">
        <v>224715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f t="shared" si="2"/>
        <v>0</v>
      </c>
      <c r="Q26" s="11">
        <v>2137951</v>
      </c>
      <c r="R26" s="12">
        <f t="shared" si="6"/>
        <v>9.1538580631642164E-2</v>
      </c>
      <c r="S26" s="33">
        <f t="shared" si="9"/>
        <v>1.4358947803326909</v>
      </c>
      <c r="T26" s="25">
        <f t="shared" si="3"/>
        <v>1340091</v>
      </c>
      <c r="U26" s="19">
        <f t="shared" si="4"/>
        <v>1340091</v>
      </c>
      <c r="V26" s="19">
        <v>577830</v>
      </c>
      <c r="W26" s="19">
        <v>355310</v>
      </c>
      <c r="X26" s="19">
        <v>268995</v>
      </c>
      <c r="Y26" s="19">
        <v>137956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f t="shared" si="5"/>
        <v>0</v>
      </c>
      <c r="AH26" s="8">
        <v>1339319</v>
      </c>
      <c r="AI26" s="4">
        <f t="shared" si="7"/>
        <v>5.7641234089862083E-2</v>
      </c>
      <c r="AJ26" s="26">
        <f t="shared" si="8"/>
        <v>1.2945863293605659</v>
      </c>
    </row>
    <row r="27" spans="1:36" x14ac:dyDescent="0.35">
      <c r="A27" s="20" t="s">
        <v>28</v>
      </c>
      <c r="B27" s="25">
        <f t="shared" si="0"/>
        <v>3241621</v>
      </c>
      <c r="C27" s="19">
        <f t="shared" si="1"/>
        <v>3241620</v>
      </c>
      <c r="D27" s="19">
        <v>1041834</v>
      </c>
      <c r="E27" s="19">
        <v>1461813</v>
      </c>
      <c r="F27" s="19">
        <v>471985</v>
      </c>
      <c r="G27" s="19">
        <v>265988</v>
      </c>
      <c r="H27" s="19">
        <v>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f t="shared" si="2"/>
        <v>1</v>
      </c>
      <c r="Q27" s="11">
        <v>3050346</v>
      </c>
      <c r="R27" s="12">
        <f t="shared" si="6"/>
        <v>6.2706001220845117E-2</v>
      </c>
      <c r="S27" s="33">
        <f t="shared" si="9"/>
        <v>1.9945641832887269</v>
      </c>
      <c r="T27" s="25">
        <f t="shared" si="3"/>
        <v>2153669</v>
      </c>
      <c r="U27" s="19">
        <f t="shared" si="4"/>
        <v>2153669</v>
      </c>
      <c r="V27" s="19">
        <v>633195</v>
      </c>
      <c r="W27" s="19">
        <v>1024646</v>
      </c>
      <c r="X27" s="19">
        <v>317603</v>
      </c>
      <c r="Y27" s="19">
        <v>178225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f t="shared" si="5"/>
        <v>0</v>
      </c>
      <c r="AH27" s="8">
        <v>2110382</v>
      </c>
      <c r="AI27" s="4">
        <f t="shared" si="7"/>
        <v>2.0511452428991528</v>
      </c>
      <c r="AJ27" s="26">
        <f t="shared" si="8"/>
        <v>2.0805381465644057</v>
      </c>
    </row>
    <row r="28" spans="1:36" x14ac:dyDescent="0.35">
      <c r="A28" s="20" t="s">
        <v>29</v>
      </c>
      <c r="B28" s="25">
        <f t="shared" si="0"/>
        <v>3742133</v>
      </c>
      <c r="C28" s="19">
        <f t="shared" si="1"/>
        <v>3741227</v>
      </c>
      <c r="D28" s="19">
        <v>1604029</v>
      </c>
      <c r="E28" s="19">
        <v>963241</v>
      </c>
      <c r="F28" s="19">
        <v>886799</v>
      </c>
      <c r="G28" s="19">
        <v>287158</v>
      </c>
      <c r="H28" s="19">
        <v>5</v>
      </c>
      <c r="I28" s="19">
        <v>901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f t="shared" si="2"/>
        <v>906</v>
      </c>
      <c r="Q28" s="11">
        <v>3423661</v>
      </c>
      <c r="R28" s="12">
        <f t="shared" si="6"/>
        <v>9.302089196331062E-2</v>
      </c>
      <c r="S28" s="33">
        <f t="shared" si="9"/>
        <v>2.3025284112185829</v>
      </c>
      <c r="T28" s="25">
        <f t="shared" si="3"/>
        <v>2368171</v>
      </c>
      <c r="U28" s="19">
        <f t="shared" si="4"/>
        <v>2367883</v>
      </c>
      <c r="V28" s="19">
        <v>972919</v>
      </c>
      <c r="W28" s="19">
        <v>622291</v>
      </c>
      <c r="X28" s="19">
        <v>593105</v>
      </c>
      <c r="Y28" s="19">
        <v>179568</v>
      </c>
      <c r="Z28" s="19">
        <v>0</v>
      </c>
      <c r="AA28" s="19">
        <v>175</v>
      </c>
      <c r="AB28" s="19">
        <v>0</v>
      </c>
      <c r="AC28" s="19">
        <v>113</v>
      </c>
      <c r="AD28" s="19">
        <v>0</v>
      </c>
      <c r="AE28" s="19">
        <v>0</v>
      </c>
      <c r="AF28" s="19">
        <v>0</v>
      </c>
      <c r="AG28" s="19">
        <f t="shared" si="5"/>
        <v>288</v>
      </c>
      <c r="AH28" s="8">
        <v>2295287</v>
      </c>
      <c r="AI28" s="4">
        <f t="shared" si="7"/>
        <v>3.1753763254878367</v>
      </c>
      <c r="AJ28" s="26">
        <f t="shared" si="8"/>
        <v>2.2877564301141797</v>
      </c>
    </row>
    <row r="29" spans="1:36" x14ac:dyDescent="0.35">
      <c r="A29" s="20" t="s">
        <v>30</v>
      </c>
      <c r="B29" s="25">
        <f t="shared" si="0"/>
        <v>21281072</v>
      </c>
      <c r="C29" s="19">
        <f t="shared" si="1"/>
        <v>20971332</v>
      </c>
      <c r="D29" s="19">
        <v>6736099</v>
      </c>
      <c r="E29" s="19">
        <v>4965463</v>
      </c>
      <c r="F29" s="19">
        <v>5839316</v>
      </c>
      <c r="G29" s="19">
        <v>3430454</v>
      </c>
      <c r="H29" s="19">
        <v>4764</v>
      </c>
      <c r="I29" s="19">
        <v>170405</v>
      </c>
      <c r="J29" s="19">
        <v>2233</v>
      </c>
      <c r="K29" s="19">
        <v>4276</v>
      </c>
      <c r="L29" s="19">
        <v>91785</v>
      </c>
      <c r="M29" s="19">
        <v>5540</v>
      </c>
      <c r="N29" s="19">
        <v>27497</v>
      </c>
      <c r="O29" s="19">
        <v>3240</v>
      </c>
      <c r="P29" s="19">
        <f t="shared" si="2"/>
        <v>309740</v>
      </c>
      <c r="Q29" s="11">
        <v>19453437</v>
      </c>
      <c r="R29" s="12">
        <f t="shared" si="6"/>
        <v>9.3949208049970812E-2</v>
      </c>
      <c r="S29" s="33">
        <f t="shared" si="9"/>
        <v>13.094209345629423</v>
      </c>
      <c r="T29" s="25">
        <f t="shared" si="3"/>
        <v>14322982</v>
      </c>
      <c r="U29" s="19">
        <f t="shared" si="4"/>
        <v>14147388</v>
      </c>
      <c r="V29" s="19">
        <v>4303840</v>
      </c>
      <c r="W29" s="19">
        <v>3360912</v>
      </c>
      <c r="X29" s="19">
        <v>4038926</v>
      </c>
      <c r="Y29" s="19">
        <v>2443710</v>
      </c>
      <c r="Z29" s="19">
        <v>4</v>
      </c>
      <c r="AA29" s="19">
        <v>24250</v>
      </c>
      <c r="AB29" s="19">
        <v>3524</v>
      </c>
      <c r="AC29" s="19">
        <v>2171</v>
      </c>
      <c r="AD29" s="19">
        <v>2734</v>
      </c>
      <c r="AE29" s="19">
        <v>103445</v>
      </c>
      <c r="AF29" s="19">
        <v>39466</v>
      </c>
      <c r="AG29" s="19">
        <f t="shared" si="5"/>
        <v>175594</v>
      </c>
      <c r="AH29" s="8">
        <v>13541510</v>
      </c>
      <c r="AI29" s="4">
        <f t="shared" si="7"/>
        <v>5.7709369191471263</v>
      </c>
      <c r="AJ29" s="26">
        <f t="shared" si="8"/>
        <v>13.836625044774914</v>
      </c>
    </row>
    <row r="30" spans="1:36" x14ac:dyDescent="0.35">
      <c r="A30" s="20" t="s">
        <v>31</v>
      </c>
      <c r="B30" s="25">
        <f t="shared" si="0"/>
        <v>3635043</v>
      </c>
      <c r="C30" s="19">
        <f t="shared" si="1"/>
        <v>3635003</v>
      </c>
      <c r="D30" s="19">
        <v>1092342</v>
      </c>
      <c r="E30" s="19">
        <v>1261179</v>
      </c>
      <c r="F30" s="19">
        <v>798094</v>
      </c>
      <c r="G30" s="19">
        <v>483388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40</v>
      </c>
      <c r="P30" s="19">
        <f t="shared" si="2"/>
        <v>40</v>
      </c>
      <c r="Q30" s="11">
        <v>3464374</v>
      </c>
      <c r="R30" s="12">
        <f t="shared" si="6"/>
        <v>4.9264022879746815E-2</v>
      </c>
      <c r="S30" s="33">
        <f t="shared" si="9"/>
        <v>2.2366361066004954</v>
      </c>
      <c r="T30" s="25">
        <f t="shared" si="3"/>
        <v>2322587</v>
      </c>
      <c r="U30" s="19">
        <f t="shared" si="4"/>
        <v>2322165</v>
      </c>
      <c r="V30" s="19">
        <v>681771</v>
      </c>
      <c r="W30" s="19">
        <v>797443</v>
      </c>
      <c r="X30" s="19">
        <v>514320</v>
      </c>
      <c r="Y30" s="19">
        <v>328631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422</v>
      </c>
      <c r="AG30" s="19">
        <f t="shared" si="5"/>
        <v>422</v>
      </c>
      <c r="AH30" s="8">
        <v>2292118</v>
      </c>
      <c r="AI30" s="4">
        <f t="shared" si="7"/>
        <v>1.3292945651140124</v>
      </c>
      <c r="AJ30" s="26">
        <f t="shared" si="8"/>
        <v>2.2437202988084906</v>
      </c>
    </row>
    <row r="31" spans="1:36" x14ac:dyDescent="0.35">
      <c r="A31" s="20" t="s">
        <v>32</v>
      </c>
      <c r="B31" s="25">
        <f t="shared" si="0"/>
        <v>5804883</v>
      </c>
      <c r="C31" s="19">
        <f t="shared" si="1"/>
        <v>5804560</v>
      </c>
      <c r="D31" s="19">
        <v>1852892</v>
      </c>
      <c r="E31" s="19">
        <v>2183838</v>
      </c>
      <c r="F31" s="19">
        <v>1075855</v>
      </c>
      <c r="G31" s="19">
        <v>691975</v>
      </c>
      <c r="H31" s="19">
        <v>1</v>
      </c>
      <c r="I31" s="19">
        <v>7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315</v>
      </c>
      <c r="P31" s="19">
        <f t="shared" si="2"/>
        <v>323</v>
      </c>
      <c r="Q31" s="11">
        <v>5567020</v>
      </c>
      <c r="R31" s="12">
        <f t="shared" si="6"/>
        <v>4.2727168215670144E-2</v>
      </c>
      <c r="S31" s="33">
        <f t="shared" si="9"/>
        <v>3.5717351658264849</v>
      </c>
      <c r="T31" s="25">
        <f t="shared" si="3"/>
        <v>3601300</v>
      </c>
      <c r="U31" s="19">
        <f t="shared" si="4"/>
        <v>3600765</v>
      </c>
      <c r="V31" s="19">
        <v>1053506</v>
      </c>
      <c r="W31" s="19">
        <v>1418853</v>
      </c>
      <c r="X31" s="19">
        <v>675270</v>
      </c>
      <c r="Y31" s="19">
        <v>453136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535</v>
      </c>
      <c r="AG31" s="19">
        <f t="shared" si="5"/>
        <v>535</v>
      </c>
      <c r="AH31" s="8">
        <v>3646410</v>
      </c>
      <c r="AI31" s="4">
        <f t="shared" si="7"/>
        <v>-1.2371071821325634</v>
      </c>
      <c r="AJ31" s="26">
        <f t="shared" si="8"/>
        <v>3.479012804299265</v>
      </c>
    </row>
    <row r="32" spans="1:36" x14ac:dyDescent="0.35">
      <c r="A32" s="20" t="s">
        <v>33</v>
      </c>
      <c r="B32" s="25">
        <f t="shared" si="0"/>
        <v>9857468</v>
      </c>
      <c r="C32" s="19">
        <f t="shared" si="1"/>
        <v>9856268</v>
      </c>
      <c r="D32" s="19">
        <v>3680576</v>
      </c>
      <c r="E32" s="19">
        <v>2772268</v>
      </c>
      <c r="F32" s="19">
        <v>2305295</v>
      </c>
      <c r="G32" s="19">
        <v>1098129</v>
      </c>
      <c r="H32" s="19">
        <v>7</v>
      </c>
      <c r="I32" s="19">
        <v>1064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129</v>
      </c>
      <c r="P32" s="19">
        <f t="shared" si="2"/>
        <v>1200</v>
      </c>
      <c r="Q32" s="11">
        <v>9109445</v>
      </c>
      <c r="R32" s="12">
        <f t="shared" si="6"/>
        <v>8.2115101413971978E-2</v>
      </c>
      <c r="S32" s="33">
        <f t="shared" si="9"/>
        <v>6.0652841929129782</v>
      </c>
      <c r="T32" s="25">
        <f t="shared" si="3"/>
        <v>6563625</v>
      </c>
      <c r="U32" s="19">
        <f t="shared" si="4"/>
        <v>6562249</v>
      </c>
      <c r="V32" s="19">
        <v>2373015</v>
      </c>
      <c r="W32" s="19">
        <v>1821638</v>
      </c>
      <c r="X32" s="19">
        <v>1578136</v>
      </c>
      <c r="Y32" s="19">
        <v>789460</v>
      </c>
      <c r="Z32" s="19">
        <v>0</v>
      </c>
      <c r="AA32" s="19">
        <v>228</v>
      </c>
      <c r="AB32" s="19">
        <v>0</v>
      </c>
      <c r="AC32" s="19">
        <v>0</v>
      </c>
      <c r="AD32" s="19">
        <v>0</v>
      </c>
      <c r="AE32" s="19">
        <v>0</v>
      </c>
      <c r="AF32" s="19">
        <v>1148</v>
      </c>
      <c r="AG32" s="19">
        <f t="shared" si="5"/>
        <v>1376</v>
      </c>
      <c r="AH32" s="8">
        <v>6312124</v>
      </c>
      <c r="AI32" s="4">
        <f t="shared" si="7"/>
        <v>3.9844115863376577</v>
      </c>
      <c r="AJ32" s="26">
        <f t="shared" si="8"/>
        <v>6.3407479014852317</v>
      </c>
    </row>
    <row r="33" spans="1:36" x14ac:dyDescent="0.35">
      <c r="A33" s="20" t="s">
        <v>34</v>
      </c>
      <c r="B33" s="25">
        <f t="shared" si="0"/>
        <v>3792527</v>
      </c>
      <c r="C33" s="19">
        <f t="shared" si="1"/>
        <v>3792351</v>
      </c>
      <c r="D33" s="19">
        <v>1701274</v>
      </c>
      <c r="E33" s="19">
        <v>1333393</v>
      </c>
      <c r="F33" s="19">
        <v>654128</v>
      </c>
      <c r="G33" s="19">
        <v>103556</v>
      </c>
      <c r="H33" s="19">
        <v>10</v>
      </c>
      <c r="I33" s="19">
        <v>166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f t="shared" si="2"/>
        <v>176</v>
      </c>
      <c r="Q33" s="11">
        <v>3450028</v>
      </c>
      <c r="R33" s="12">
        <f t="shared" si="6"/>
        <v>9.9274266759574126E-2</v>
      </c>
      <c r="S33" s="33">
        <f t="shared" si="9"/>
        <v>2.333535758299766</v>
      </c>
      <c r="T33" s="25">
        <f t="shared" si="3"/>
        <v>2474536</v>
      </c>
      <c r="U33" s="19">
        <f t="shared" si="4"/>
        <v>2474536</v>
      </c>
      <c r="V33" s="19">
        <v>1043279</v>
      </c>
      <c r="W33" s="19">
        <v>933090</v>
      </c>
      <c r="X33" s="19">
        <v>432157</v>
      </c>
      <c r="Y33" s="19">
        <v>66010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f t="shared" si="5"/>
        <v>0</v>
      </c>
      <c r="AH33" s="8">
        <v>2397314</v>
      </c>
      <c r="AI33" s="4">
        <f t="shared" si="7"/>
        <v>3.2211883799952781</v>
      </c>
      <c r="AJ33" s="26">
        <f t="shared" si="8"/>
        <v>2.3905096572625126</v>
      </c>
    </row>
    <row r="34" spans="1:36" x14ac:dyDescent="0.35">
      <c r="A34" s="20" t="s">
        <v>35</v>
      </c>
      <c r="B34" s="25">
        <f t="shared" si="0"/>
        <v>4021713</v>
      </c>
      <c r="C34" s="19">
        <f t="shared" si="1"/>
        <v>4021070</v>
      </c>
      <c r="D34" s="19">
        <v>1946205</v>
      </c>
      <c r="E34" s="19">
        <v>1290363</v>
      </c>
      <c r="F34" s="19">
        <v>657654</v>
      </c>
      <c r="G34" s="19">
        <v>126848</v>
      </c>
      <c r="H34" s="19">
        <v>5</v>
      </c>
      <c r="I34" s="19">
        <v>638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f t="shared" si="2"/>
        <v>643</v>
      </c>
      <c r="Q34" s="11">
        <v>3725192</v>
      </c>
      <c r="R34" s="12">
        <f t="shared" si="6"/>
        <v>7.9598850206915511E-2</v>
      </c>
      <c r="S34" s="33">
        <f t="shared" si="9"/>
        <v>2.4745535351809038</v>
      </c>
      <c r="T34" s="25">
        <f t="shared" si="3"/>
        <v>2551509</v>
      </c>
      <c r="U34" s="19">
        <f t="shared" si="4"/>
        <v>2551278</v>
      </c>
      <c r="V34" s="19">
        <v>1165508</v>
      </c>
      <c r="W34" s="19">
        <v>865124</v>
      </c>
      <c r="X34" s="19">
        <v>434444</v>
      </c>
      <c r="Y34" s="19">
        <v>86202</v>
      </c>
      <c r="Z34" s="19">
        <v>0</v>
      </c>
      <c r="AA34" s="19">
        <v>103</v>
      </c>
      <c r="AB34" s="19">
        <v>0</v>
      </c>
      <c r="AC34" s="19">
        <v>128</v>
      </c>
      <c r="AD34" s="19">
        <v>0</v>
      </c>
      <c r="AE34" s="19">
        <v>0</v>
      </c>
      <c r="AF34" s="19">
        <v>0</v>
      </c>
      <c r="AG34" s="19">
        <f t="shared" si="5"/>
        <v>231</v>
      </c>
      <c r="AH34" s="8">
        <v>2554606</v>
      </c>
      <c r="AI34" s="4">
        <f t="shared" si="7"/>
        <v>-0.12123200211696049</v>
      </c>
      <c r="AJ34" s="26">
        <f t="shared" si="8"/>
        <v>2.4648689310206908</v>
      </c>
    </row>
    <row r="35" spans="1:36" x14ac:dyDescent="0.35">
      <c r="A35" s="20" t="s">
        <v>36</v>
      </c>
      <c r="B35" s="25">
        <f t="shared" si="0"/>
        <v>8267500</v>
      </c>
      <c r="C35" s="19">
        <f t="shared" si="1"/>
        <v>8249103</v>
      </c>
      <c r="D35" s="19">
        <v>2821322</v>
      </c>
      <c r="E35" s="19">
        <v>2820300</v>
      </c>
      <c r="F35" s="19">
        <v>2056193</v>
      </c>
      <c r="G35" s="19">
        <v>551288</v>
      </c>
      <c r="H35" s="19">
        <v>10</v>
      </c>
      <c r="I35" s="19">
        <v>6879</v>
      </c>
      <c r="J35" s="19">
        <v>11</v>
      </c>
      <c r="K35" s="19">
        <v>4</v>
      </c>
      <c r="L35" s="19">
        <v>0</v>
      </c>
      <c r="M35" s="19">
        <v>72</v>
      </c>
      <c r="N35" s="19">
        <v>11421</v>
      </c>
      <c r="O35" s="19">
        <v>0</v>
      </c>
      <c r="P35" s="19">
        <f t="shared" si="2"/>
        <v>18397</v>
      </c>
      <c r="Q35" s="11">
        <v>8306790</v>
      </c>
      <c r="R35" s="12">
        <f t="shared" si="6"/>
        <v>-4.7298655678065776E-3</v>
      </c>
      <c r="S35" s="33">
        <f t="shared" si="9"/>
        <v>5.0869794418716907</v>
      </c>
      <c r="T35" s="25">
        <f t="shared" si="3"/>
        <v>5451037</v>
      </c>
      <c r="U35" s="19">
        <f t="shared" si="4"/>
        <v>5421814</v>
      </c>
      <c r="V35" s="19">
        <v>1754189</v>
      </c>
      <c r="W35" s="19">
        <v>1890462</v>
      </c>
      <c r="X35" s="19">
        <v>1404688</v>
      </c>
      <c r="Y35" s="19">
        <v>372475</v>
      </c>
      <c r="Z35" s="19">
        <v>0</v>
      </c>
      <c r="AA35" s="19">
        <v>839</v>
      </c>
      <c r="AB35" s="19">
        <v>1</v>
      </c>
      <c r="AC35" s="19">
        <v>91</v>
      </c>
      <c r="AD35" s="19">
        <v>0</v>
      </c>
      <c r="AE35" s="19">
        <v>28292</v>
      </c>
      <c r="AF35" s="19">
        <v>0</v>
      </c>
      <c r="AG35" s="19">
        <f t="shared" si="5"/>
        <v>29223</v>
      </c>
      <c r="AH35" s="8">
        <v>5690359</v>
      </c>
      <c r="AI35" s="4">
        <f t="shared" si="7"/>
        <v>-4.2057451911206307</v>
      </c>
      <c r="AJ35" s="26">
        <f t="shared" si="8"/>
        <v>5.2659393884733436</v>
      </c>
    </row>
    <row r="36" spans="1:36" x14ac:dyDescent="0.35">
      <c r="A36" s="20" t="s">
        <v>37</v>
      </c>
      <c r="B36" s="25">
        <f t="shared" si="0"/>
        <v>3436914</v>
      </c>
      <c r="C36" s="19">
        <f t="shared" si="1"/>
        <v>3436323</v>
      </c>
      <c r="D36" s="19">
        <v>1456358</v>
      </c>
      <c r="E36" s="19">
        <v>944407</v>
      </c>
      <c r="F36" s="19">
        <v>707881</v>
      </c>
      <c r="G36" s="19">
        <v>327677</v>
      </c>
      <c r="H36" s="19">
        <v>6</v>
      </c>
      <c r="I36" s="19">
        <v>585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f t="shared" si="2"/>
        <v>591</v>
      </c>
      <c r="Q36" s="11">
        <v>3096533</v>
      </c>
      <c r="R36" s="12">
        <f t="shared" si="6"/>
        <v>0.10992325933552137</v>
      </c>
      <c r="S36" s="33">
        <f t="shared" si="9"/>
        <v>2.1147276518271543</v>
      </c>
      <c r="T36" s="25">
        <f t="shared" si="3"/>
        <v>2182046</v>
      </c>
      <c r="U36" s="19">
        <f t="shared" si="4"/>
        <v>2182018</v>
      </c>
      <c r="V36" s="19">
        <v>878885</v>
      </c>
      <c r="W36" s="19">
        <v>630439</v>
      </c>
      <c r="X36" s="19">
        <v>457493</v>
      </c>
      <c r="Y36" s="19">
        <v>215201</v>
      </c>
      <c r="Z36" s="19">
        <v>0</v>
      </c>
      <c r="AA36" s="19">
        <v>28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f t="shared" si="5"/>
        <v>28</v>
      </c>
      <c r="AH36" s="8">
        <v>2088789</v>
      </c>
      <c r="AI36" s="4">
        <f t="shared" si="7"/>
        <v>4.4646443465567849</v>
      </c>
      <c r="AJ36" s="26">
        <f t="shared" si="8"/>
        <v>2.1079515657040493</v>
      </c>
    </row>
    <row r="37" spans="1:36" x14ac:dyDescent="0.35">
      <c r="A37" s="20" t="s">
        <v>38</v>
      </c>
      <c r="B37" s="25">
        <f t="shared" si="0"/>
        <v>6284439</v>
      </c>
      <c r="C37" s="19">
        <f t="shared" si="1"/>
        <v>6270011</v>
      </c>
      <c r="D37" s="19">
        <v>2722185</v>
      </c>
      <c r="E37" s="19">
        <v>1463081</v>
      </c>
      <c r="F37" s="19">
        <v>1382727</v>
      </c>
      <c r="G37" s="19">
        <v>702018</v>
      </c>
      <c r="H37" s="19">
        <v>5</v>
      </c>
      <c r="I37" s="19">
        <v>4904</v>
      </c>
      <c r="J37" s="19">
        <v>80</v>
      </c>
      <c r="K37" s="19">
        <v>304</v>
      </c>
      <c r="L37" s="19">
        <v>190</v>
      </c>
      <c r="M37" s="19">
        <v>0</v>
      </c>
      <c r="N37" s="19">
        <v>7416</v>
      </c>
      <c r="O37" s="19">
        <v>1529</v>
      </c>
      <c r="P37" s="19">
        <f t="shared" si="2"/>
        <v>14428</v>
      </c>
      <c r="Q37" s="11">
        <v>5543501</v>
      </c>
      <c r="R37" s="12">
        <f t="shared" si="6"/>
        <v>0.13365885565818425</v>
      </c>
      <c r="S37" s="33">
        <f t="shared" si="9"/>
        <v>3.8668052006890457</v>
      </c>
      <c r="T37" s="35">
        <f t="shared" si="3"/>
        <v>4109457</v>
      </c>
      <c r="U37" s="19">
        <f t="shared" si="4"/>
        <v>4067904</v>
      </c>
      <c r="V37" s="19">
        <v>1691808</v>
      </c>
      <c r="W37" s="19">
        <v>949724</v>
      </c>
      <c r="X37" s="19">
        <v>947021</v>
      </c>
      <c r="Y37" s="19">
        <v>479351</v>
      </c>
      <c r="Z37" s="19">
        <v>0</v>
      </c>
      <c r="AA37" s="19">
        <v>0</v>
      </c>
      <c r="AB37" s="19">
        <v>155</v>
      </c>
      <c r="AC37" s="19">
        <v>139</v>
      </c>
      <c r="AD37" s="19">
        <v>87</v>
      </c>
      <c r="AE37" s="19">
        <v>26799</v>
      </c>
      <c r="AF37" s="19">
        <v>14373</v>
      </c>
      <c r="AG37" s="19">
        <f t="shared" si="5"/>
        <v>41553</v>
      </c>
      <c r="AH37" s="36">
        <v>3777985</v>
      </c>
      <c r="AI37" s="4">
        <f t="shared" si="7"/>
        <v>8.7737775560252356</v>
      </c>
      <c r="AJ37" s="26">
        <f t="shared" si="8"/>
        <v>3.9699146201974971</v>
      </c>
    </row>
    <row r="38" spans="1:36" x14ac:dyDescent="0.35">
      <c r="A38" s="20" t="s">
        <v>39</v>
      </c>
      <c r="B38" s="25">
        <f t="shared" si="0"/>
        <v>2513150</v>
      </c>
      <c r="C38" s="19">
        <f t="shared" si="1"/>
        <v>2513150</v>
      </c>
      <c r="D38" s="19">
        <v>1298264</v>
      </c>
      <c r="E38" s="19">
        <v>512414</v>
      </c>
      <c r="F38" s="19">
        <v>436946</v>
      </c>
      <c r="G38" s="19">
        <v>265526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f t="shared" si="2"/>
        <v>0</v>
      </c>
      <c r="Q38" s="11">
        <v>2184997</v>
      </c>
      <c r="R38" s="12">
        <f t="shared" si="6"/>
        <v>0.15018464556244243</v>
      </c>
      <c r="S38" s="33">
        <f t="shared" si="9"/>
        <v>1.5463371496026415</v>
      </c>
      <c r="T38" s="25">
        <f t="shared" si="3"/>
        <v>1450708</v>
      </c>
      <c r="U38" s="19">
        <f t="shared" si="4"/>
        <v>1450641</v>
      </c>
      <c r="V38" s="19">
        <v>705230</v>
      </c>
      <c r="W38" s="19">
        <v>320120</v>
      </c>
      <c r="X38" s="19">
        <v>254518</v>
      </c>
      <c r="Y38" s="19">
        <v>170773</v>
      </c>
      <c r="Z38" s="19">
        <v>0</v>
      </c>
      <c r="AA38" s="19">
        <v>0</v>
      </c>
      <c r="AB38" s="19">
        <v>0</v>
      </c>
      <c r="AC38" s="19">
        <v>67</v>
      </c>
      <c r="AD38" s="19">
        <v>0</v>
      </c>
      <c r="AE38" s="19">
        <v>0</v>
      </c>
      <c r="AF38" s="19">
        <v>0</v>
      </c>
      <c r="AG38" s="19">
        <f t="shared" si="5"/>
        <v>67</v>
      </c>
      <c r="AH38" s="8">
        <v>1386825</v>
      </c>
      <c r="AI38" s="4">
        <f t="shared" si="7"/>
        <v>4.6064211418167398</v>
      </c>
      <c r="AJ38" s="26">
        <f t="shared" si="8"/>
        <v>1.4014471738814811</v>
      </c>
    </row>
    <row r="39" spans="1:36" x14ac:dyDescent="0.35">
      <c r="A39" s="20" t="s">
        <v>40</v>
      </c>
      <c r="B39" s="25">
        <f t="shared" si="0"/>
        <v>2289257</v>
      </c>
      <c r="C39" s="19">
        <f t="shared" si="1"/>
        <v>2289257</v>
      </c>
      <c r="D39" s="19">
        <v>1030190</v>
      </c>
      <c r="E39" s="19">
        <v>350096</v>
      </c>
      <c r="F39" s="19">
        <v>752359</v>
      </c>
      <c r="G39" s="19">
        <v>156612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f t="shared" si="2"/>
        <v>0</v>
      </c>
      <c r="Q39" s="11">
        <v>2113750</v>
      </c>
      <c r="R39" s="12">
        <f t="shared" si="6"/>
        <v>8.3031105854523946E-2</v>
      </c>
      <c r="S39" s="33">
        <f t="shared" si="9"/>
        <v>1.4085761471014044</v>
      </c>
      <c r="T39" s="25">
        <f t="shared" si="3"/>
        <v>1330050</v>
      </c>
      <c r="U39" s="19">
        <f t="shared" si="4"/>
        <v>1330050</v>
      </c>
      <c r="V39" s="19">
        <v>576621</v>
      </c>
      <c r="W39" s="19">
        <v>189111</v>
      </c>
      <c r="X39" s="19">
        <v>461529</v>
      </c>
      <c r="Y39" s="19">
        <v>102789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f t="shared" si="5"/>
        <v>0</v>
      </c>
      <c r="AH39" s="8">
        <v>1243028</v>
      </c>
      <c r="AI39" s="4">
        <f t="shared" si="7"/>
        <v>7.0008077050557187</v>
      </c>
      <c r="AJ39" s="26">
        <f t="shared" si="8"/>
        <v>1.2848862856074854</v>
      </c>
    </row>
    <row r="40" spans="1:36" x14ac:dyDescent="0.35">
      <c r="A40" s="20" t="s">
        <v>41</v>
      </c>
      <c r="B40" s="25">
        <f t="shared" si="0"/>
        <v>1797338</v>
      </c>
      <c r="C40" s="19">
        <f t="shared" si="1"/>
        <v>1797338</v>
      </c>
      <c r="D40" s="19">
        <v>878805</v>
      </c>
      <c r="E40" s="19">
        <v>96414</v>
      </c>
      <c r="F40" s="19">
        <v>774390</v>
      </c>
      <c r="G40" s="19">
        <v>47729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f t="shared" si="2"/>
        <v>0</v>
      </c>
      <c r="Q40" s="11">
        <v>1650794</v>
      </c>
      <c r="R40" s="12">
        <f t="shared" si="6"/>
        <v>8.8771827375190362E-2</v>
      </c>
      <c r="S40" s="33">
        <f t="shared" si="9"/>
        <v>1.1058991782394656</v>
      </c>
      <c r="T40" s="25">
        <f t="shared" si="3"/>
        <v>995628</v>
      </c>
      <c r="U40" s="19">
        <f t="shared" si="4"/>
        <v>995628</v>
      </c>
      <c r="V40" s="19">
        <v>472641</v>
      </c>
      <c r="W40" s="19">
        <v>60119</v>
      </c>
      <c r="X40" s="19">
        <v>434448</v>
      </c>
      <c r="Y40" s="19">
        <v>28420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f t="shared" si="5"/>
        <v>0</v>
      </c>
      <c r="AH40" s="8">
        <v>985109</v>
      </c>
      <c r="AI40" s="4">
        <f t="shared" si="7"/>
        <v>1.067800619017794</v>
      </c>
      <c r="AJ40" s="26">
        <f t="shared" si="8"/>
        <v>0.96182005395797876</v>
      </c>
    </row>
    <row r="41" spans="1:36" x14ac:dyDescent="0.35">
      <c r="A41" s="20" t="s">
        <v>42</v>
      </c>
      <c r="B41" s="25">
        <f t="shared" si="0"/>
        <v>2030672</v>
      </c>
      <c r="C41" s="19">
        <f t="shared" si="1"/>
        <v>2030672</v>
      </c>
      <c r="D41" s="19">
        <v>1028124</v>
      </c>
      <c r="E41" s="19">
        <v>393375</v>
      </c>
      <c r="F41" s="19">
        <v>490883</v>
      </c>
      <c r="G41" s="19">
        <v>118290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f t="shared" si="2"/>
        <v>0</v>
      </c>
      <c r="Q41" s="11">
        <v>1771380</v>
      </c>
      <c r="R41" s="12">
        <f t="shared" si="6"/>
        <v>0.1463785297338798</v>
      </c>
      <c r="S41" s="33">
        <f t="shared" si="9"/>
        <v>1.2494692128436009</v>
      </c>
      <c r="T41" s="25">
        <f t="shared" si="3"/>
        <v>1092129</v>
      </c>
      <c r="U41" s="19">
        <f t="shared" si="4"/>
        <v>1092129</v>
      </c>
      <c r="V41" s="19">
        <v>507701</v>
      </c>
      <c r="W41" s="19">
        <v>225801</v>
      </c>
      <c r="X41" s="19">
        <v>284849</v>
      </c>
      <c r="Y41" s="19">
        <v>73778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f t="shared" si="5"/>
        <v>0</v>
      </c>
      <c r="AH41" s="8">
        <v>1046954</v>
      </c>
      <c r="AI41" s="4">
        <f t="shared" si="7"/>
        <v>4.3148982667815394</v>
      </c>
      <c r="AJ41" s="26">
        <f t="shared" si="8"/>
        <v>1.0550442270698226</v>
      </c>
    </row>
    <row r="42" spans="1:36" x14ac:dyDescent="0.35">
      <c r="A42" s="20" t="s">
        <v>43</v>
      </c>
      <c r="B42" s="25">
        <f t="shared" si="0"/>
        <v>2</v>
      </c>
      <c r="C42" s="19">
        <f t="shared" si="1"/>
        <v>0</v>
      </c>
      <c r="D42" s="19">
        <v>0</v>
      </c>
      <c r="E42" s="19">
        <v>0</v>
      </c>
      <c r="F42" s="19">
        <v>0</v>
      </c>
      <c r="G42" s="19">
        <v>0</v>
      </c>
      <c r="H42" s="19">
        <v>2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f t="shared" si="2"/>
        <v>2</v>
      </c>
      <c r="Q42" s="11">
        <v>15950</v>
      </c>
      <c r="R42" s="12">
        <f t="shared" si="6"/>
        <v>-0.99987460815047025</v>
      </c>
      <c r="S42" s="33">
        <f t="shared" si="9"/>
        <v>1.2305967806160726E-6</v>
      </c>
      <c r="T42" s="25">
        <f t="shared" si="3"/>
        <v>599004</v>
      </c>
      <c r="U42" s="19">
        <f t="shared" si="4"/>
        <v>599004</v>
      </c>
      <c r="V42" s="19">
        <v>0</v>
      </c>
      <c r="W42" s="19">
        <v>599004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f t="shared" si="5"/>
        <v>0</v>
      </c>
      <c r="AH42" s="8">
        <v>1249411</v>
      </c>
      <c r="AI42" s="4">
        <f t="shared" si="7"/>
        <v>-52.057089300478388</v>
      </c>
      <c r="AJ42" s="26">
        <f t="shared" si="8"/>
        <v>0.57866397851511309</v>
      </c>
    </row>
    <row r="43" spans="1:36" ht="15" thickBot="1" x14ac:dyDescent="0.4">
      <c r="A43" s="21" t="s">
        <v>44</v>
      </c>
      <c r="B43" s="27">
        <f>SUM(B5:B42)</f>
        <v>162522772</v>
      </c>
      <c r="C43" s="28">
        <f t="shared" ref="C43:P43" si="10">SUM(C5:C41)</f>
        <v>162075116</v>
      </c>
      <c r="D43" s="28">
        <f t="shared" si="10"/>
        <v>66453318</v>
      </c>
      <c r="E43" s="28">
        <f t="shared" si="10"/>
        <v>39885471</v>
      </c>
      <c r="F43" s="28">
        <f t="shared" si="10"/>
        <v>39730320</v>
      </c>
      <c r="G43" s="28">
        <f t="shared" si="10"/>
        <v>16006007</v>
      </c>
      <c r="H43" s="28">
        <f t="shared" si="10"/>
        <v>4886</v>
      </c>
      <c r="I43" s="28">
        <f t="shared" si="10"/>
        <v>239543</v>
      </c>
      <c r="J43" s="28">
        <f t="shared" si="10"/>
        <v>2578</v>
      </c>
      <c r="K43" s="28">
        <f t="shared" si="10"/>
        <v>6312</v>
      </c>
      <c r="L43" s="28">
        <f t="shared" si="10"/>
        <v>92579</v>
      </c>
      <c r="M43" s="28">
        <f t="shared" si="10"/>
        <v>8676</v>
      </c>
      <c r="N43" s="28">
        <f t="shared" si="10"/>
        <v>71472</v>
      </c>
      <c r="O43" s="28">
        <f t="shared" si="10"/>
        <v>21608</v>
      </c>
      <c r="P43" s="28">
        <f t="shared" si="10"/>
        <v>447654</v>
      </c>
      <c r="Q43" s="29">
        <f>SUM(Q5:Q42)</f>
        <v>149309815</v>
      </c>
      <c r="R43" s="30">
        <f t="shared" si="6"/>
        <v>8.8493559515829559E-2</v>
      </c>
      <c r="S43" s="34">
        <f t="shared" si="9"/>
        <v>100</v>
      </c>
      <c r="T43" s="27">
        <f>SUM(T5:T42)</f>
        <v>103514997</v>
      </c>
      <c r="U43" s="28">
        <f t="shared" ref="U43:AG43" si="11">SUM(U5:U42)</f>
        <v>103152726</v>
      </c>
      <c r="V43" s="28">
        <f t="shared" si="11"/>
        <v>39191085</v>
      </c>
      <c r="W43" s="28">
        <f t="shared" si="11"/>
        <v>27206445</v>
      </c>
      <c r="X43" s="28">
        <f t="shared" si="11"/>
        <v>25947334</v>
      </c>
      <c r="Y43" s="28">
        <f t="shared" si="11"/>
        <v>10807862</v>
      </c>
      <c r="Z43" s="28">
        <f t="shared" si="11"/>
        <v>4</v>
      </c>
      <c r="AA43" s="28">
        <f t="shared" si="11"/>
        <v>30305</v>
      </c>
      <c r="AB43" s="28">
        <f t="shared" si="11"/>
        <v>3933</v>
      </c>
      <c r="AC43" s="28">
        <f t="shared" si="11"/>
        <v>3506</v>
      </c>
      <c r="AD43" s="28">
        <f t="shared" si="11"/>
        <v>2889</v>
      </c>
      <c r="AE43" s="28">
        <f t="shared" si="11"/>
        <v>245479</v>
      </c>
      <c r="AF43" s="28">
        <f t="shared" si="11"/>
        <v>76155</v>
      </c>
      <c r="AG43" s="28">
        <f t="shared" si="11"/>
        <v>362271</v>
      </c>
      <c r="AH43" s="29">
        <f>SUM(AH5:AH42)</f>
        <v>100923580</v>
      </c>
      <c r="AI43" s="37">
        <f t="shared" si="7"/>
        <v>2.5677022158746254</v>
      </c>
      <c r="AJ43" s="31">
        <f t="shared" si="8"/>
        <v>100</v>
      </c>
    </row>
  </sheetData>
  <mergeCells count="15">
    <mergeCell ref="AE3:AF3"/>
    <mergeCell ref="AG3:AG4"/>
    <mergeCell ref="T3:T4"/>
    <mergeCell ref="T1:AJ1"/>
    <mergeCell ref="C2:O2"/>
    <mergeCell ref="T2:AG2"/>
    <mergeCell ref="D3:G3"/>
    <mergeCell ref="C3:C4"/>
    <mergeCell ref="H3:O3"/>
    <mergeCell ref="P3:P4"/>
    <mergeCell ref="A1:A4"/>
    <mergeCell ref="B1:S1"/>
    <mergeCell ref="V3:Y3"/>
    <mergeCell ref="U3:U4"/>
    <mergeCell ref="Z3:AD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abSelected="1" workbookViewId="0">
      <selection activeCell="F3" sqref="F3"/>
    </sheetView>
  </sheetViews>
  <sheetFormatPr defaultRowHeight="14.5" x14ac:dyDescent="0.35"/>
  <cols>
    <col min="1" max="1" width="21.453125" bestFit="1" customWidth="1"/>
    <col min="2" max="3" width="10.54296875" bestFit="1" customWidth="1"/>
    <col min="4" max="6" width="11.54296875" bestFit="1" customWidth="1"/>
  </cols>
  <sheetData>
    <row r="1" spans="1:6" x14ac:dyDescent="0.35">
      <c r="A1" s="60" t="s">
        <v>70</v>
      </c>
      <c r="B1" s="61"/>
      <c r="C1" s="61"/>
      <c r="D1" s="61"/>
      <c r="E1" s="61"/>
      <c r="F1" s="62"/>
    </row>
    <row r="2" spans="1:6" x14ac:dyDescent="0.35">
      <c r="A2" s="14"/>
      <c r="B2" s="15" t="s">
        <v>2</v>
      </c>
      <c r="C2" s="6" t="s">
        <v>3</v>
      </c>
      <c r="D2" s="16" t="s">
        <v>4</v>
      </c>
      <c r="E2" s="17" t="s">
        <v>5</v>
      </c>
      <c r="F2" s="14" t="s">
        <v>44</v>
      </c>
    </row>
    <row r="3" spans="1:6" x14ac:dyDescent="0.35">
      <c r="A3" s="14" t="s">
        <v>71</v>
      </c>
      <c r="B3" s="18">
        <v>5273</v>
      </c>
      <c r="C3" s="18">
        <v>3079</v>
      </c>
      <c r="D3" s="18">
        <v>4547</v>
      </c>
      <c r="E3" s="18">
        <v>5317</v>
      </c>
      <c r="F3" s="18">
        <v>18216</v>
      </c>
    </row>
    <row r="4" spans="1:6" x14ac:dyDescent="0.35">
      <c r="A4" s="14" t="s">
        <v>72</v>
      </c>
      <c r="B4" s="18">
        <v>3388</v>
      </c>
      <c r="C4" s="18">
        <v>5443</v>
      </c>
      <c r="D4" s="18">
        <v>5833</v>
      </c>
      <c r="E4" s="18">
        <v>5155</v>
      </c>
      <c r="F4" s="18">
        <v>19819</v>
      </c>
    </row>
    <row r="5" spans="1:6" x14ac:dyDescent="0.35">
      <c r="A5" s="14" t="s">
        <v>73</v>
      </c>
      <c r="B5" s="18">
        <f t="shared" ref="B5:E5" si="0">SUM(B3:B4)</f>
        <v>8661</v>
      </c>
      <c r="C5" s="18">
        <f t="shared" si="0"/>
        <v>8522</v>
      </c>
      <c r="D5" s="18">
        <f t="shared" si="0"/>
        <v>10380</v>
      </c>
      <c r="E5" s="18">
        <f t="shared" si="0"/>
        <v>10472</v>
      </c>
      <c r="F5" s="18">
        <f>SUM(F3:F4)</f>
        <v>38035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Subscribtion and State Technolo</vt:lpstr>
      <vt:lpstr>Porting Activities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Emuesiri Ojo</cp:lastModifiedBy>
  <dcterms:created xsi:type="dcterms:W3CDTF">2018-08-30T12:49:39Z</dcterms:created>
  <dcterms:modified xsi:type="dcterms:W3CDTF">2018-09-03T15:05:41Z</dcterms:modified>
</cp:coreProperties>
</file>